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_ARCHIV\Byty Centra\PLZEŇSKÁ 442-211, PRAHA 5 - BYT 24-5\03 PRACOVNÍ\ROZPOČET\20211011 FINAL II\"/>
    </mc:Choice>
  </mc:AlternateContent>
  <xr:revisionPtr revIDLastSave="0" documentId="13_ncr:1_{4A4DA12A-1292-43DA-9EF8-25FF35E4F812}" xr6:coauthVersionLast="47" xr6:coauthVersionMax="47" xr10:uidLastSave="{00000000-0000-0000-0000-000000000000}"/>
  <workbookProtection workbookAlgorithmName="SHA-512" workbookHashValue="QtQn3OpidVoLwD9ocBG70HwONbyp3k29iSdxjC7pbMoOoUFQSjM/8bUwrJp454DkYJdYIG2swv3w0aZr9HrE5Q==" workbookSaltValue="XzxhSdXcYv/LzZhokclXTA==" workbookSpinCount="100000" lockStructure="1"/>
  <bookViews>
    <workbookView xWindow="28680" yWindow="-120" windowWidth="29040" windowHeight="15840" tabRatio="734" activeTab="4" xr2:uid="{2EA28976-F4E5-4C1A-9827-E0155118DDFA}"/>
  </bookViews>
  <sheets>
    <sheet name="KRYCÍ LIST" sheetId="1" r:id="rId1"/>
    <sheet name="REKAPITULACE" sheetId="2" r:id="rId2"/>
    <sheet name="A. ASŘ - OPRAVY" sheetId="3" r:id="rId3"/>
    <sheet name="B. ZTI - OPRAVY" sheetId="4" r:id="rId4"/>
    <sheet name="C. EI - OPRAVY" sheetId="6" r:id="rId5"/>
    <sheet name="D. ASŘ - INVESTICE" sheetId="7" r:id="rId6"/>
    <sheet name="E. ZTI - INVESTICE" sheetId="10" r:id="rId7"/>
    <sheet name="F. VZDUCHOTECHNIKA - INVESTICE" sheetId="8" r:id="rId8"/>
    <sheet name="G. EI - INVESTICE" sheetId="9" r:id="rId9"/>
  </sheets>
  <definedNames>
    <definedName name="_xlnm.Print_Area" localSheetId="2">'A. ASŘ - OPRAVY'!$B$2:$G$96</definedName>
    <definedName name="_xlnm.Print_Area" localSheetId="3">'B. ZTI - OPRAVY'!$B$2:$G$71</definedName>
    <definedName name="_xlnm.Print_Area" localSheetId="4">'C. EI - OPRAVY'!$B$2:$G$46</definedName>
    <definedName name="_xlnm.Print_Area" localSheetId="5">'D. ASŘ - INVESTICE'!$B$2:$G$27</definedName>
    <definedName name="_xlnm.Print_Area" localSheetId="6">'E. ZTI - INVESTICE'!$B$2:$G$47</definedName>
    <definedName name="_xlnm.Print_Area" localSheetId="7">'F. VZDUCHOTECHNIKA - INVESTICE'!$B$2:$G$17</definedName>
    <definedName name="_xlnm.Print_Area" localSheetId="8">'G. EI - INVESTICE'!$B$2:$G$13</definedName>
    <definedName name="_xlnm.Print_Area" localSheetId="0">'KRYCÍ LIST'!$B$2:$E$61</definedName>
    <definedName name="_xlnm.Print_Area" localSheetId="1">REKAPITULACE!$B$2:$E$61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6" l="1"/>
  <c r="G82" i="3" l="1"/>
  <c r="E20" i="7"/>
  <c r="E19" i="7"/>
  <c r="E18" i="7"/>
  <c r="G15" i="7"/>
  <c r="E11" i="6"/>
  <c r="G11" i="6" s="1"/>
  <c r="G9" i="6"/>
  <c r="G8" i="6"/>
  <c r="G10" i="6"/>
  <c r="G7" i="6"/>
  <c r="G12" i="6"/>
  <c r="G51" i="4"/>
  <c r="G48" i="4"/>
  <c r="G50" i="4"/>
  <c r="G49" i="4"/>
  <c r="G46" i="4"/>
  <c r="E52" i="4"/>
  <c r="E53" i="4" s="1"/>
  <c r="G26" i="4"/>
  <c r="G93" i="3"/>
  <c r="G94" i="3"/>
  <c r="G95" i="3"/>
  <c r="G73" i="3"/>
  <c r="E65" i="3"/>
  <c r="G65" i="3" s="1"/>
  <c r="G64" i="3"/>
  <c r="G23" i="3"/>
  <c r="G81" i="3"/>
  <c r="G72" i="3"/>
  <c r="E70" i="3"/>
  <c r="E71" i="3" s="1"/>
  <c r="G71" i="3" s="1"/>
  <c r="G63" i="3"/>
  <c r="G13" i="3"/>
  <c r="G7" i="3"/>
  <c r="G8" i="3"/>
  <c r="G9" i="3"/>
  <c r="E11" i="2"/>
  <c r="E10" i="2"/>
  <c r="E9" i="2"/>
  <c r="C11" i="2"/>
  <c r="C10" i="2"/>
  <c r="C9" i="2"/>
  <c r="C8" i="2"/>
  <c r="C7" i="2"/>
  <c r="C6" i="2"/>
  <c r="G65" i="4"/>
  <c r="G23" i="4"/>
  <c r="G69" i="4"/>
  <c r="G54" i="4"/>
  <c r="G41" i="4"/>
  <c r="E31" i="4"/>
  <c r="G29" i="4"/>
  <c r="G32" i="4"/>
  <c r="E30" i="4"/>
  <c r="G30" i="4" s="1"/>
  <c r="E27" i="4"/>
  <c r="G27" i="4" s="1"/>
  <c r="E28" i="4"/>
  <c r="G28" i="4" s="1"/>
  <c r="G24" i="4"/>
  <c r="G22" i="4"/>
  <c r="G21" i="4"/>
  <c r="G20" i="4"/>
  <c r="G19" i="4"/>
  <c r="G18" i="4"/>
  <c r="G17" i="4"/>
  <c r="G16" i="4"/>
  <c r="G15" i="4"/>
  <c r="G10" i="4"/>
  <c r="G11" i="4"/>
  <c r="G12" i="4"/>
  <c r="G13" i="4"/>
  <c r="G9" i="4"/>
  <c r="G20" i="10"/>
  <c r="G19" i="10"/>
  <c r="G18" i="10"/>
  <c r="G15" i="10"/>
  <c r="G13" i="10"/>
  <c r="G17" i="10"/>
  <c r="G52" i="4" l="1"/>
  <c r="G22" i="10"/>
  <c r="G16" i="10"/>
  <c r="G14" i="10"/>
  <c r="G12" i="10"/>
  <c r="E11" i="10"/>
  <c r="G11" i="10" s="1"/>
  <c r="G10" i="10"/>
  <c r="G9" i="10"/>
  <c r="G8" i="10"/>
  <c r="G7" i="10"/>
  <c r="G23" i="10" l="1"/>
  <c r="E27" i="2" s="1"/>
  <c r="G44" i="6" l="1"/>
  <c r="G40" i="6"/>
  <c r="G38" i="6"/>
  <c r="G22" i="6"/>
  <c r="G21" i="6"/>
  <c r="G12" i="7"/>
  <c r="G16" i="7"/>
  <c r="G14" i="7"/>
  <c r="G66" i="3"/>
  <c r="G11" i="9"/>
  <c r="G12" i="9" s="1"/>
  <c r="G10" i="9"/>
  <c r="G9" i="9"/>
  <c r="G8" i="9"/>
  <c r="G7" i="9"/>
  <c r="G15" i="8"/>
  <c r="G16" i="8"/>
  <c r="G12" i="8"/>
  <c r="G14" i="8"/>
  <c r="G13" i="8"/>
  <c r="G11" i="8"/>
  <c r="G10" i="8"/>
  <c r="G9" i="8"/>
  <c r="G8" i="8"/>
  <c r="G7" i="8"/>
  <c r="G26" i="7"/>
  <c r="G25" i="7"/>
  <c r="G23" i="7"/>
  <c r="G22" i="7"/>
  <c r="G21" i="7"/>
  <c r="G20" i="7"/>
  <c r="G19" i="7"/>
  <c r="G18" i="7"/>
  <c r="G11" i="7"/>
  <c r="G10" i="7"/>
  <c r="G9" i="7"/>
  <c r="G8" i="7"/>
  <c r="G7" i="7"/>
  <c r="G34" i="6"/>
  <c r="G43" i="6"/>
  <c r="G13" i="6"/>
  <c r="G14" i="6"/>
  <c r="G15" i="6"/>
  <c r="G16" i="6"/>
  <c r="G17" i="6"/>
  <c r="G18" i="6"/>
  <c r="G19" i="6"/>
  <c r="G20" i="6"/>
  <c r="G35" i="6"/>
  <c r="G36" i="6"/>
  <c r="G37" i="6"/>
  <c r="G39" i="6"/>
  <c r="G23" i="6"/>
  <c r="G24" i="6"/>
  <c r="G25" i="6"/>
  <c r="G26" i="6"/>
  <c r="G27" i="6"/>
  <c r="G28" i="6"/>
  <c r="G29" i="6"/>
  <c r="G41" i="6"/>
  <c r="G42" i="6"/>
  <c r="G30" i="6"/>
  <c r="G31" i="6"/>
  <c r="G27" i="7" l="1"/>
  <c r="E26" i="2" s="1"/>
  <c r="G45" i="6"/>
  <c r="E29" i="2"/>
  <c r="G17" i="8"/>
  <c r="E28" i="2" s="1"/>
  <c r="E30" i="2" l="1"/>
  <c r="E28" i="1" s="1"/>
  <c r="G68" i="4"/>
  <c r="G67" i="4"/>
  <c r="G66" i="4"/>
  <c r="G25" i="4"/>
  <c r="G64" i="4"/>
  <c r="G47" i="4"/>
  <c r="G63" i="4"/>
  <c r="G62" i="4"/>
  <c r="G61" i="4"/>
  <c r="G60" i="4"/>
  <c r="G59" i="4"/>
  <c r="G58" i="4"/>
  <c r="G57" i="4"/>
  <c r="G56" i="4"/>
  <c r="G53" i="4"/>
  <c r="G45" i="4"/>
  <c r="G44" i="4"/>
  <c r="G43" i="4"/>
  <c r="G42" i="4"/>
  <c r="G40" i="4"/>
  <c r="G39" i="4"/>
  <c r="G38" i="4"/>
  <c r="G37" i="4"/>
  <c r="G36" i="4"/>
  <c r="G35" i="4"/>
  <c r="G34" i="4"/>
  <c r="G31" i="4"/>
  <c r="G14" i="4"/>
  <c r="G8" i="4"/>
  <c r="G7" i="4"/>
  <c r="G70" i="4" l="1"/>
  <c r="E18" i="2" s="1"/>
  <c r="E19" i="2"/>
  <c r="G68" i="3"/>
  <c r="G74" i="3"/>
  <c r="G75" i="3"/>
  <c r="G76" i="3"/>
  <c r="G77" i="3"/>
  <c r="G78" i="3"/>
  <c r="G87" i="3"/>
  <c r="G90" i="3"/>
  <c r="G84" i="3"/>
  <c r="G70" i="3"/>
  <c r="G80" i="3" l="1"/>
  <c r="G24" i="3"/>
  <c r="G55" i="3"/>
  <c r="G36" i="3"/>
  <c r="E22" i="3"/>
  <c r="E69" i="3" s="1"/>
  <c r="G69" i="3" s="1"/>
  <c r="G12" i="3"/>
  <c r="G14" i="3"/>
  <c r="G15" i="3"/>
  <c r="G16" i="3"/>
  <c r="G17" i="3"/>
  <c r="G18" i="3"/>
  <c r="G19" i="3"/>
  <c r="G20" i="3"/>
  <c r="G21" i="3"/>
  <c r="G11" i="3"/>
  <c r="G92" i="3" l="1"/>
  <c r="G91" i="3"/>
  <c r="G89" i="3"/>
  <c r="G88" i="3"/>
  <c r="G62" i="3"/>
  <c r="G60" i="3"/>
  <c r="G59" i="3"/>
  <c r="G46" i="3"/>
  <c r="G26" i="3"/>
  <c r="G86" i="3"/>
  <c r="G22" i="3"/>
  <c r="G96" i="3" l="1"/>
  <c r="E17" i="2" s="1"/>
  <c r="E20" i="2" s="1"/>
  <c r="E27" i="1" l="1"/>
  <c r="E29" i="1" s="1"/>
  <c r="E30" i="1" l="1"/>
  <c r="E31" i="1" s="1"/>
</calcChain>
</file>

<file path=xl/sharedStrings.xml><?xml version="1.0" encoding="utf-8"?>
<sst xmlns="http://schemas.openxmlformats.org/spreadsheetml/2006/main" count="809" uniqueCount="524">
  <si>
    <t>KRYCÍ LIST ROZPOČTU</t>
  </si>
  <si>
    <t xml:space="preserve">Stavba:   </t>
  </si>
  <si>
    <t>150 00 Praha 5 - Košíře</t>
  </si>
  <si>
    <t>Zhotovitel:</t>
  </si>
  <si>
    <t>Projektant:</t>
  </si>
  <si>
    <t>Zpracovatel:</t>
  </si>
  <si>
    <t>Městská část Praha 5</t>
  </si>
  <si>
    <t>Nám 14. října 1381/4</t>
  </si>
  <si>
    <t>150 22 Praha 5 - Smíchov</t>
  </si>
  <si>
    <t>Na Zatlance 1350/13</t>
  </si>
  <si>
    <t>150 00 Praha 5 - Smíchov</t>
  </si>
  <si>
    <t>V zastoupení:</t>
  </si>
  <si>
    <t>CENTRA a.s.</t>
  </si>
  <si>
    <t>Vybrán na základě výběrového řízení</t>
  </si>
  <si>
    <t>Studio PHX s.r.o.</t>
  </si>
  <si>
    <t>Jankovcova 1535/2a</t>
  </si>
  <si>
    <t>170 00 Praha 7 - Holešovice</t>
  </si>
  <si>
    <t>IČ: 09098569</t>
  </si>
  <si>
    <t>e-mail: info@studiophx.cz</t>
  </si>
  <si>
    <t>Ing. Jan Hylenka</t>
  </si>
  <si>
    <t>Podnádražní 293/8</t>
  </si>
  <si>
    <t>190 00 Praha 9 -Vysočany</t>
  </si>
  <si>
    <t>Tel.: +420 777 868 287</t>
  </si>
  <si>
    <t>IČ: 88764117</t>
  </si>
  <si>
    <t>e-mail: jan.hylenka@seznam.cz</t>
  </si>
  <si>
    <t>Tel.: +420 604 886 919</t>
  </si>
  <si>
    <t>Projektant</t>
  </si>
  <si>
    <t>Zpracovatel</t>
  </si>
  <si>
    <t>Datum a podpis</t>
  </si>
  <si>
    <t>Razítko</t>
  </si>
  <si>
    <t>Objednavatel:</t>
  </si>
  <si>
    <t>REKAPITULACE SOUPISU PRACÍ</t>
  </si>
  <si>
    <t>CELKOVÁ CENA S DPH [CZK]</t>
  </si>
  <si>
    <t>CELKOVÁ CENA BEZ DPH [CZK]</t>
  </si>
  <si>
    <t>KÓD</t>
  </si>
  <si>
    <t>POPIS</t>
  </si>
  <si>
    <t>CENA BEZ DPH</t>
  </si>
  <si>
    <t>A</t>
  </si>
  <si>
    <t>B</t>
  </si>
  <si>
    <t>C</t>
  </si>
  <si>
    <t>D</t>
  </si>
  <si>
    <t>E</t>
  </si>
  <si>
    <t>ARCHITEKTONICKO-STAVEBNÍ ŘEŠENÍ</t>
  </si>
  <si>
    <t>ZDRAVOTNĚ TECHNICKÉ INSTALACE</t>
  </si>
  <si>
    <t>VZDUCHOTECHNIKA</t>
  </si>
  <si>
    <t>ELEKTROINSTALACE</t>
  </si>
  <si>
    <t>POLOŽKA</t>
  </si>
  <si>
    <t>MJ</t>
  </si>
  <si>
    <t>MNOŽSTVÍ</t>
  </si>
  <si>
    <t>JEDNOTKOVÁ CENA</t>
  </si>
  <si>
    <t>CELKOVÁ CENA</t>
  </si>
  <si>
    <t>Nedílnou součástí tohoto výkazu je technická zpráva a výkresová dokumentace.</t>
  </si>
  <si>
    <t>Součástí dodávky je veškerá doprava (horizontální i vertikální) a všechny další dodávky a práce zde neuvedené nutné pro kompletní dodávku díla.</t>
  </si>
  <si>
    <t>A.1</t>
  </si>
  <si>
    <t>BOURACÍ PRÁCE</t>
  </si>
  <si>
    <t>A.1.1</t>
  </si>
  <si>
    <t>ks</t>
  </si>
  <si>
    <t>A.1.2</t>
  </si>
  <si>
    <t>A.1.3</t>
  </si>
  <si>
    <r>
      <t>m</t>
    </r>
    <r>
      <rPr>
        <vertAlign val="superscript"/>
        <sz val="11"/>
        <rFont val="Arial"/>
        <family val="2"/>
        <charset val="238"/>
      </rPr>
      <t>2</t>
    </r>
  </si>
  <si>
    <t>kpl</t>
  </si>
  <si>
    <t>m</t>
  </si>
  <si>
    <t>A.3</t>
  </si>
  <si>
    <t>PŘÍČKY</t>
  </si>
  <si>
    <t>A.3.1</t>
  </si>
  <si>
    <t>A.3.2</t>
  </si>
  <si>
    <t>A.4</t>
  </si>
  <si>
    <t>PODLAHY</t>
  </si>
  <si>
    <t>A.4.1</t>
  </si>
  <si>
    <t>A.5</t>
  </si>
  <si>
    <t>PODHLEDY</t>
  </si>
  <si>
    <t>A.5.1</t>
  </si>
  <si>
    <t>VÝPLNĚ OTVORŮ</t>
  </si>
  <si>
    <t>A.7</t>
  </si>
  <si>
    <t>A.7.1</t>
  </si>
  <si>
    <t>OSTATNÍ</t>
  </si>
  <si>
    <t>t</t>
  </si>
  <si>
    <t>Zařízení staveniště</t>
  </si>
  <si>
    <t>Demontáž SDK příček a předstěn, jednoduché opláštění SDK 12,5mm, svislé profily CW 50 v rozteči 625mm, bez minerální izolace</t>
  </si>
  <si>
    <t xml:space="preserve">Odstranění keramické dlažby 300x300mm vč. soklu </t>
  </si>
  <si>
    <t>Odstranění laminátové plovoucí podlahy vč. podlahové lišty</t>
  </si>
  <si>
    <t>Jádrové vrtání - kruhový prostup v cihelném zdivu Ø 160mm</t>
  </si>
  <si>
    <t>Jádrové vrtání - kruhový prostup v cihelném zdivu Ø 40mm</t>
  </si>
  <si>
    <t>Jádrové vrtání - kruhový prostup v cihelném zdivu Ø 125mm</t>
  </si>
  <si>
    <t>Otlučení nesoudržných vnitřních vápenocementových omítek</t>
  </si>
  <si>
    <t>SDK předsazená stěna, akustická, 2x SDK modrá deska 12,5mm, CW 50 á 625mm, minerální izolace 40mm</t>
  </si>
  <si>
    <t>SDK předsazená stěna, 1x SDK deska 12,5, CW 50 á 417mm</t>
  </si>
  <si>
    <t xml:space="preserve">SDK příčka, 1x SDK deska 12,5mm, CW 75 á 417mm, minerální izolace 40mm, 1x SDK deska 12,5mm </t>
  </si>
  <si>
    <t>Vyztužení příček z vysokopevnostních SDK desek (např. Rigips Habito)</t>
  </si>
  <si>
    <t>Úprava SDK příčky pro zřízení otvoru pro dveře jednokřídlové</t>
  </si>
  <si>
    <t>Podlaha F/01</t>
  </si>
  <si>
    <t>- systémové lepidlo na PVC krytiny, tl. 1mm</t>
  </si>
  <si>
    <t>- PVC krytina v roli, dekor přírodní dub, tl. 2mm</t>
  </si>
  <si>
    <t>- samonivelační stěrka, tl. 9mm</t>
  </si>
  <si>
    <t>- 2x sádrovláknitá deska, tl. 2x10mm</t>
  </si>
  <si>
    <t>- suchý vyrovnávací podsyp, tl. cca 38mm</t>
  </si>
  <si>
    <t>- separační geotextilie</t>
  </si>
  <si>
    <t>Podlaha F/02</t>
  </si>
  <si>
    <t>- keramická dlažba 300x300mm, šedá barva, černé spáry, tl. 9 mm</t>
  </si>
  <si>
    <t>- flexibilní lepidlo na dlažbu, tl. 2mm</t>
  </si>
  <si>
    <t>- hydroizolační stěrka napojená na stěny, tl. 1mm</t>
  </si>
  <si>
    <t>Podlaha F/03</t>
  </si>
  <si>
    <t>Parapet F/04</t>
  </si>
  <si>
    <t>- keramický obklad 150x150mm, bílá barva, černé spáry, tl. 6 mm</t>
  </si>
  <si>
    <t>- flexibilní lepidlo na obklady, tl. 2mm</t>
  </si>
  <si>
    <t>- stávající zděný parapet</t>
  </si>
  <si>
    <t>Soklová lišta PVC, samolepící, 30x30mm, dekor přírodní dub</t>
  </si>
  <si>
    <t>Keramický sokl, 300x80mm, šedá barva, černé spáry</t>
  </si>
  <si>
    <t>Ocelová tlustostěnná trubka v prostupu cihelného zdiva Ø 40mm</t>
  </si>
  <si>
    <t>Ocelová tlustostěnná trubka v prostupu cihelného zdiva Ø 125mm</t>
  </si>
  <si>
    <t>Ocelová tlustostěnná trubka v prostupu cihelného zdiva Ø 160mm</t>
  </si>
  <si>
    <t>Vyříznutí kruhového otvoru Ø125mm v přivzdušňovací žaluzii</t>
  </si>
  <si>
    <t xml:space="preserve">Interiérové dveře D/04, jednokřídlové, 700x1970mm, otočné, plné, hladké, s polodrážkou, výplň voština, povrch fólie, bílá matná barva, ocelová zárubeň bílá matná, štítové kování klika-klika s WC kličkou, zadlabací zámek pro WC kličku, větrací mřížka  </t>
  </si>
  <si>
    <t>Revizní plastová dvířka 150x300mm, bílá barva</t>
  </si>
  <si>
    <t>OPRAVY</t>
  </si>
  <si>
    <t>CELKOVÁ CENA ZA OPRAVY BEZ DPH [CZK]</t>
  </si>
  <si>
    <t>INVESTICE</t>
  </si>
  <si>
    <t>DPH 15%</t>
  </si>
  <si>
    <t>A.6</t>
  </si>
  <si>
    <t>POVRCHY STĚN</t>
  </si>
  <si>
    <t xml:space="preserve">Zakrytí vnitřních výplní otvorů, předmětů apod. fólií Pe </t>
  </si>
  <si>
    <t>Odstranění maleb na stěnách oškrábáním</t>
  </si>
  <si>
    <t xml:space="preserve">Malířský nátěr, otěruvzdorný, bílá barva, dvojnásobný </t>
  </si>
  <si>
    <t>Keramický obklad 150x150mm, bílá matná barva, lepení a spárování</t>
  </si>
  <si>
    <t>Hydroizolační nátěr ve vlhkých provozech</t>
  </si>
  <si>
    <t xml:space="preserve">Lišty k obkladům - ukončovací plastový profil do tmelu </t>
  </si>
  <si>
    <t xml:space="preserve">Lišty k obkladům - rohový plastový profil do tmelu </t>
  </si>
  <si>
    <t>D+M Kuchyňská linka 1800mm, 3x spodní a horní skříňka 600mm, korpusy bílé lamino, pracovní deska dekor dub</t>
  </si>
  <si>
    <t>ZAŘÍZENÍ</t>
  </si>
  <si>
    <t>Montáž lehkého přenosného lešení, výška do 2m</t>
  </si>
  <si>
    <t>Odvoz suti a vybouraných hmot na skládku do 5km</t>
  </si>
  <si>
    <t>Poplatek za skládku stavební suti</t>
  </si>
  <si>
    <t>Přesun hmot pro opravy a údržbu objektů</t>
  </si>
  <si>
    <t>Úklid staveniště</t>
  </si>
  <si>
    <t>Odsekání a odebrání vnitřních keramických obkladů stěn 200x200mm</t>
  </si>
  <si>
    <t>Součástí dodávky je veškerá doprava (horizontální i vertikální) a veškerý montážní, závěsový a těsnící materiál.</t>
  </si>
  <si>
    <t>VODOVOD</t>
  </si>
  <si>
    <t>KANALIZACE</t>
  </si>
  <si>
    <t xml:space="preserve">MDF deska pod protidešťovou žaluzii </t>
  </si>
  <si>
    <t>Provedení sondy do stropní konstrukce a její zpětné zapravení</t>
  </si>
  <si>
    <t>A. ARCHITEKTONICKO-STAVEBNÍ ŘEŠENÍ - OPRAVY</t>
  </si>
  <si>
    <t>B. ZDRAVOTNĚ TECHNICKÉ INSTALACE - OPRAVY</t>
  </si>
  <si>
    <t>F</t>
  </si>
  <si>
    <t>G</t>
  </si>
  <si>
    <t>B.1</t>
  </si>
  <si>
    <t>Demontáž potrubí ocelových závitových DN 25</t>
  </si>
  <si>
    <t>Potrubí vodovodní plastové PPR svar polyfuze PN 16 D 20 x 2,8 mm  včetně tvarovek</t>
  </si>
  <si>
    <t>kus</t>
  </si>
  <si>
    <t>Proplach a dezinfekce vodovodního potrubí do DN 80</t>
  </si>
  <si>
    <t>B.1.1</t>
  </si>
  <si>
    <t>B.2.2</t>
  </si>
  <si>
    <t>B.1.2</t>
  </si>
  <si>
    <t>B.1.8</t>
  </si>
  <si>
    <t>B.1.4</t>
  </si>
  <si>
    <t>B.1.3</t>
  </si>
  <si>
    <t>B.1.5</t>
  </si>
  <si>
    <t>B.1.6</t>
  </si>
  <si>
    <t>B.1.7</t>
  </si>
  <si>
    <t>B.1.9</t>
  </si>
  <si>
    <t>B.1.10</t>
  </si>
  <si>
    <t>B.1.11</t>
  </si>
  <si>
    <t>B.1.12</t>
  </si>
  <si>
    <t>B.2</t>
  </si>
  <si>
    <t>B.2.1</t>
  </si>
  <si>
    <t>Demontáž potrubí z PVC do D 75 mm</t>
  </si>
  <si>
    <t>Demontáž potrubí z PVC do D 160 mm</t>
  </si>
  <si>
    <t>Potrubí kanalizační z PP připojovací systém HT DN 32 včetně tvarovek</t>
  </si>
  <si>
    <t>Potrubí kanalizační z PP připojovací systém HT DN 40 včetně tvarovek</t>
  </si>
  <si>
    <t>Potrubí kanalizační z PP připojovací systém HT DN 50 včetně tvarovek</t>
  </si>
  <si>
    <t>Potrubí kanalizační z PP odpadní systém HT DN 110 včetně tvarovek</t>
  </si>
  <si>
    <t>Vyvedení a upevnění odpadních výpustek DN 40</t>
  </si>
  <si>
    <t>Vyvedení a upevnění odpadních výpustek DN 50</t>
  </si>
  <si>
    <t>Vyvedení a upevnění odpadních výpustek DN 110</t>
  </si>
  <si>
    <t>Zkouška těsnosti potrubí kanalizace vodou do DN 125</t>
  </si>
  <si>
    <t>B.2.3</t>
  </si>
  <si>
    <t>B.2.4</t>
  </si>
  <si>
    <t>B.2.5</t>
  </si>
  <si>
    <t>B.2.6</t>
  </si>
  <si>
    <t>B.2.7</t>
  </si>
  <si>
    <t>B.2.8</t>
  </si>
  <si>
    <t>B.2.9</t>
  </si>
  <si>
    <t>B.2.10</t>
  </si>
  <si>
    <t>B.2.11</t>
  </si>
  <si>
    <t>B.2.12</t>
  </si>
  <si>
    <t>B.3</t>
  </si>
  <si>
    <t>ZAŘIZOVACÍ PŘEDMĚTY</t>
  </si>
  <si>
    <t>Demontáž klozetů kombinovaných</t>
  </si>
  <si>
    <t>soubor</t>
  </si>
  <si>
    <t>Demontáž ventilu výtokového nástěnného</t>
  </si>
  <si>
    <t>Demontáž baterie nástěnné do G 3/4</t>
  </si>
  <si>
    <t>Demontáž uzávěrek zápachových jednoduchých</t>
  </si>
  <si>
    <t>Demontáž elektrického zásobníkového ohřívač včetně armatur</t>
  </si>
  <si>
    <t>Demontáž dřezu</t>
  </si>
  <si>
    <t>Demontáž sprchové vaničky</t>
  </si>
  <si>
    <t>Klozet stojící  kombi keramický včetně sedátka a upevňovací sady</t>
  </si>
  <si>
    <t>Nerový dřez do kuchňské linky velikost 450x450mm</t>
  </si>
  <si>
    <t xml:space="preserve">Zástěna sprchová plastová čtvrtkruhová 800x800 mm  do výšky 2000 mm  </t>
  </si>
  <si>
    <t>B.3.1</t>
  </si>
  <si>
    <t>B.3.2</t>
  </si>
  <si>
    <t>B.3.3</t>
  </si>
  <si>
    <t>B.3.4</t>
  </si>
  <si>
    <t>B.3.5</t>
  </si>
  <si>
    <t>B.3.6</t>
  </si>
  <si>
    <t>B.3.7</t>
  </si>
  <si>
    <t>B.3.8</t>
  </si>
  <si>
    <t>B.3.10</t>
  </si>
  <si>
    <t>B.3.11</t>
  </si>
  <si>
    <t>B.3.13</t>
  </si>
  <si>
    <t>B.3.14</t>
  </si>
  <si>
    <t>B.3.15</t>
  </si>
  <si>
    <t>B.3.16</t>
  </si>
  <si>
    <t>C. ELEKTROINSTALACE - OPRAVY</t>
  </si>
  <si>
    <t>Přepínač střídavý 10A/250V, pod omítku, IP20</t>
  </si>
  <si>
    <t>Domovní telefon</t>
  </si>
  <si>
    <t>Krabice přístrojová</t>
  </si>
  <si>
    <t>Krabice odbočná</t>
  </si>
  <si>
    <t>Svorka WAGO</t>
  </si>
  <si>
    <t>RE - Dozbrojení stávajícího rozváděče RE, přístrojová výzbroj dle výkresové dokumentace</t>
  </si>
  <si>
    <t>RB - Přisazený plastový rozváděč, rozměry ŠxVxH 400x800x100mm/4x14 mod., krytí IP30, napěťová, soustava 3+PE+N 230/400V, TN-C-S, přístrojová výzbroj dle výkresové dokumentace</t>
  </si>
  <si>
    <t>Vypínač jednopólový 10A/250V, pod omítku, IP20</t>
  </si>
  <si>
    <t>Tlačítko 10A/250V, pod omítku, IP20</t>
  </si>
  <si>
    <t>Zásuvka jednoduchá 16A/230V, pod omítku, IP20</t>
  </si>
  <si>
    <t>Zásuvka strukturované kabeláže</t>
  </si>
  <si>
    <t>Zásuvka společné televizní antény</t>
  </si>
  <si>
    <t>Opticko-kouřové čidlo autonomní</t>
  </si>
  <si>
    <t>Zvonkové tlačítko</t>
  </si>
  <si>
    <t>Drobný montážní materiál</t>
  </si>
  <si>
    <t>Prostupy a požární ucpávky</t>
  </si>
  <si>
    <t>B.1.13</t>
  </si>
  <si>
    <t>B.1.14</t>
  </si>
  <si>
    <t>B.1.15</t>
  </si>
  <si>
    <t>B.1.16</t>
  </si>
  <si>
    <t>B.1.17</t>
  </si>
  <si>
    <t>B.1.18</t>
  </si>
  <si>
    <t>B.1.19</t>
  </si>
  <si>
    <t>B.1.20</t>
  </si>
  <si>
    <t>B.1.21</t>
  </si>
  <si>
    <t>B.1.22</t>
  </si>
  <si>
    <t>B.1.23</t>
  </si>
  <si>
    <t>C.1</t>
  </si>
  <si>
    <t>SILNOPROUDÁ ELEKTROINSTALACE</t>
  </si>
  <si>
    <t>C.2</t>
  </si>
  <si>
    <t>SLABOPROUDÁ ELEKTROINSTALACE</t>
  </si>
  <si>
    <t>C.1.1</t>
  </si>
  <si>
    <t>C.1.2</t>
  </si>
  <si>
    <t>C.1.3</t>
  </si>
  <si>
    <t>C.1.4</t>
  </si>
  <si>
    <t>C.1.5</t>
  </si>
  <si>
    <t>C.1.6</t>
  </si>
  <si>
    <t>C.1.7</t>
  </si>
  <si>
    <t>C.1.8</t>
  </si>
  <si>
    <t>C.1.9</t>
  </si>
  <si>
    <t>C.1.10</t>
  </si>
  <si>
    <t>C.1.11</t>
  </si>
  <si>
    <t>C.1.12</t>
  </si>
  <si>
    <t>C.1.13</t>
  </si>
  <si>
    <t>C.1.14</t>
  </si>
  <si>
    <t>C.1.15</t>
  </si>
  <si>
    <t>C.1.16</t>
  </si>
  <si>
    <t>C.1.17</t>
  </si>
  <si>
    <t>C.1.18</t>
  </si>
  <si>
    <t>C.1.19</t>
  </si>
  <si>
    <t>C.1.20</t>
  </si>
  <si>
    <t>C.1.21</t>
  </si>
  <si>
    <t>C.2.1</t>
  </si>
  <si>
    <t>C.2.2</t>
  </si>
  <si>
    <t>C.2.3</t>
  </si>
  <si>
    <t>C.2.4</t>
  </si>
  <si>
    <t>C.2.5</t>
  </si>
  <si>
    <t>C.2.6</t>
  </si>
  <si>
    <t>C.2.7</t>
  </si>
  <si>
    <t>C.2.8</t>
  </si>
  <si>
    <t>C.2.9</t>
  </si>
  <si>
    <t>C.2.10</t>
  </si>
  <si>
    <t>C.2.11</t>
  </si>
  <si>
    <t>D. ARCHITEKTONICKO-STAVEBNÍ ŘEŠENÍ - INVESTICE</t>
  </si>
  <si>
    <t>E.1</t>
  </si>
  <si>
    <t>kg</t>
  </si>
  <si>
    <t>E.1.1</t>
  </si>
  <si>
    <t>E.1.3</t>
  </si>
  <si>
    <t>E.1.2</t>
  </si>
  <si>
    <t>E.1.4</t>
  </si>
  <si>
    <t>E.1.5</t>
  </si>
  <si>
    <t>E.1.6</t>
  </si>
  <si>
    <t>E.1.7</t>
  </si>
  <si>
    <t>E.1.8</t>
  </si>
  <si>
    <t>E.1.9</t>
  </si>
  <si>
    <t>E.1.10</t>
  </si>
  <si>
    <t>E.1.11</t>
  </si>
  <si>
    <t>E.1.12</t>
  </si>
  <si>
    <t>E.1.13</t>
  </si>
  <si>
    <t>Spojovací a těsnící materiál, závěsy</t>
  </si>
  <si>
    <t>D+M Kruhové plechové potrubí montáž kruhového plechového potrubí, do průměru 100 mm</t>
  </si>
  <si>
    <t>D+M Protidešťové žaluzie, z pozinkovaného plechu, 200x200mm</t>
  </si>
  <si>
    <r>
      <t>D+M Malý radiální odtahový ventilátor do podhledu, 100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</si>
  <si>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t>D+M cirkulační digestoř</t>
  </si>
  <si>
    <t>Akustická izolace potrubí s hliníkovou folií</t>
  </si>
  <si>
    <t>Vyzkoušení a seřízení VZT</t>
  </si>
  <si>
    <t>D+M Tvarovky pro kruhové plechové potrubí do průměru 100 mm</t>
  </si>
  <si>
    <t>Požární tmel C1</t>
  </si>
  <si>
    <t>F.1</t>
  </si>
  <si>
    <t>ELEKTRICKÁ ZAŘÍZENÍ</t>
  </si>
  <si>
    <t>F.1.1</t>
  </si>
  <si>
    <t>F.1.2</t>
  </si>
  <si>
    <t>F.1.3</t>
  </si>
  <si>
    <t>F.1.4</t>
  </si>
  <si>
    <t>F.1.5</t>
  </si>
  <si>
    <t>F.1.6</t>
  </si>
  <si>
    <t>F.1.7</t>
  </si>
  <si>
    <t>F.1.8</t>
  </si>
  <si>
    <t>F.1.9</t>
  </si>
  <si>
    <t>F.1.10</t>
  </si>
  <si>
    <t>Elektrická varná deska sklokeramická, 2 plotýnky, černá</t>
  </si>
  <si>
    <t>Elektrická vestavná trouba, černá</t>
  </si>
  <si>
    <t>Elektrický nástěnný přímotop, bílá barva, 500W</t>
  </si>
  <si>
    <t>Elektrický topný žebřík rovný, bílá barva, 400W</t>
  </si>
  <si>
    <t>Připojení elektrických zařízení</t>
  </si>
  <si>
    <t>A.4.2</t>
  </si>
  <si>
    <t>Provozní vlivy</t>
  </si>
  <si>
    <t xml:space="preserve">SDK kastlík tvaru U, šířka 300mm , 1x SDK deska 12,5mm </t>
  </si>
  <si>
    <t>D.1</t>
  </si>
  <si>
    <t>D.1.1</t>
  </si>
  <si>
    <t>D.1.2</t>
  </si>
  <si>
    <t>D.1.3</t>
  </si>
  <si>
    <t>D.1.4</t>
  </si>
  <si>
    <t>D.1.5</t>
  </si>
  <si>
    <t>D.2</t>
  </si>
  <si>
    <t>D.2.1</t>
  </si>
  <si>
    <t>D.3</t>
  </si>
  <si>
    <t>D.3.1</t>
  </si>
  <si>
    <t>D.3.2</t>
  </si>
  <si>
    <t>D.3.3</t>
  </si>
  <si>
    <t>D.3.5</t>
  </si>
  <si>
    <t>D.3.7</t>
  </si>
  <si>
    <t>D.3.8</t>
  </si>
  <si>
    <t>D.4</t>
  </si>
  <si>
    <t>D.4.1</t>
  </si>
  <si>
    <t>D.4.2</t>
  </si>
  <si>
    <t>D.2.2</t>
  </si>
  <si>
    <t>D.1.6</t>
  </si>
  <si>
    <t>Obezdívka sprchové vaničky z příčkovek Ytong</t>
  </si>
  <si>
    <t>Přisazené stropní svítidlo, led 16W, Ø300mm, 3000K, IP20, 230V</t>
  </si>
  <si>
    <t>Přisazené stropní svítidlo, led 17W, Ø300mm, 3000K, IP44, 230V</t>
  </si>
  <si>
    <t>Přisazené stropní svítidlo, led 21W, Ø400mm, 3000K, IP20, 230V</t>
  </si>
  <si>
    <t>Svítidlo pod skříňkou, LED 10W, 557mm, 3000K, IP20, 230V</t>
  </si>
  <si>
    <t>Výchozí revize</t>
  </si>
  <si>
    <t>Bytový zvonek, 12V</t>
  </si>
  <si>
    <t>Anténní rozbočovač</t>
  </si>
  <si>
    <t>Trubka plastová ohebná prům 29 mm</t>
  </si>
  <si>
    <t>E. ZDRAVOTNĚ TECHNICKÉ INSTALACE - INVESTICE</t>
  </si>
  <si>
    <t>G. ELEKTROINSTALACE - INVESTICE</t>
  </si>
  <si>
    <t>G.1</t>
  </si>
  <si>
    <t>G.1.1</t>
  </si>
  <si>
    <t>G.1.2</t>
  </si>
  <si>
    <t>G.1.3</t>
  </si>
  <si>
    <t>G.1.4</t>
  </si>
  <si>
    <t>G.1.5</t>
  </si>
  <si>
    <t>F. VZDUCHOTECHNIKA - INVESTICE</t>
  </si>
  <si>
    <t>Cu měděné potrubí 18x1 mm</t>
  </si>
  <si>
    <t>Plynoměr G1,6</t>
  </si>
  <si>
    <t>E.2</t>
  </si>
  <si>
    <t>PLYNOVÉ SPOTŘEBIČE</t>
  </si>
  <si>
    <t xml:space="preserve">Nátěr potrubí do DN 50 základní + 2násobný </t>
  </si>
  <si>
    <t>Kulový kohout DN 1/2“</t>
  </si>
  <si>
    <t>Kulový kohout DN 3/4“</t>
  </si>
  <si>
    <t>Montáž Cu měděného potrubí – pájení</t>
  </si>
  <si>
    <t>Zkouška těsnosti plynového potrubí</t>
  </si>
  <si>
    <t>Montáž plynoměru G1,6</t>
  </si>
  <si>
    <t>Montáž armatur</t>
  </si>
  <si>
    <t>Připojení plynových spotřebičů</t>
  </si>
  <si>
    <t>Navaření na stávající plynovodní potrubí</t>
  </si>
  <si>
    <t>Uzavření nebo otevření plynového potrubí</t>
  </si>
  <si>
    <t>Odvzdušnění a napuštění plynového potrubí</t>
  </si>
  <si>
    <t>E.1.14</t>
  </si>
  <si>
    <t>Přesun hmot pro vnitřní plynovod</t>
  </si>
  <si>
    <t>VNITŘNÍ PLYNOVOD</t>
  </si>
  <si>
    <t>E.2.1</t>
  </si>
  <si>
    <t>D+M podokenní plynové topidlo s odtahem přes zeď, 3kW</t>
  </si>
  <si>
    <t>Potrubí vodovodní plastové PPR svar polyfuze PN 16 D 25 x 3,5 mm  včetně tvarovek</t>
  </si>
  <si>
    <t>Propojení na stávající potrubí PPR 32x4,4</t>
  </si>
  <si>
    <t>Ventil rohový - 1/2"x3/8"</t>
  </si>
  <si>
    <t>Pračkový ventil rohový - 1/2"x3/4" s připojením na hadici</t>
  </si>
  <si>
    <t>Manometr 0-6bar, 1/2"</t>
  </si>
  <si>
    <t>Montáž potrubí včetně tvarovek vedeného ve stěnách a předstěnách</t>
  </si>
  <si>
    <t>Montáž tepelné izolace potrubí</t>
  </si>
  <si>
    <t>Tlaková zkouška vodovodního potrubí</t>
  </si>
  <si>
    <t>Přesun hmot pro vnitřní vodovod</t>
  </si>
  <si>
    <t>Tepelná izolace PE tl. 9mm na potrubí 20x2,8 – studená</t>
  </si>
  <si>
    <t>Tepelná izolace PE tl. 9mm na potrubí 25x3,5 – studená</t>
  </si>
  <si>
    <t>Tepelná izolace PE tl. 20mm na potrubí 20x2,8 – teplá</t>
  </si>
  <si>
    <t>Tepelná izolace PE tl. 20mm na potrubí 25x3,5 – teplá</t>
  </si>
  <si>
    <t>Uzavírací ventil - 1/2"</t>
  </si>
  <si>
    <t>Uzavírací ventil s vypouštěním - 1/2"</t>
  </si>
  <si>
    <t>Pojistný ventil se zpětnou klapkou - 1/2"</t>
  </si>
  <si>
    <t>Umyvadlová baterie nástěnná, chrom</t>
  </si>
  <si>
    <t>Sprchová baterie nástěnná, chrom se sprchovým setem</t>
  </si>
  <si>
    <t>Potrubí kanalizační z PP připojovací systém HT DN 75 včetně tvarovek</t>
  </si>
  <si>
    <t>Přesun hmot pro vnitřní kanalizaci</t>
  </si>
  <si>
    <t>B.2.13</t>
  </si>
  <si>
    <t>B.2.14</t>
  </si>
  <si>
    <t>B.2.15</t>
  </si>
  <si>
    <t>Montáž zařizovacích předmětů</t>
  </si>
  <si>
    <t>B.1.24</t>
  </si>
  <si>
    <t>Dřezová baterie stojánková</t>
  </si>
  <si>
    <t>B.1.25</t>
  </si>
  <si>
    <t>Umyvadlo bez otvoru, 600x490mm, bílé</t>
  </si>
  <si>
    <t>Elektrický ohřívač zásobníkový akumulační závěsný objem  50 l / 2,2 kW včetně závěsů</t>
  </si>
  <si>
    <t>A.2.1</t>
  </si>
  <si>
    <t>A.2.2</t>
  </si>
  <si>
    <t>A.2.3</t>
  </si>
  <si>
    <t>A.2.4</t>
  </si>
  <si>
    <t>A.2.5</t>
  </si>
  <si>
    <t>A.2.6</t>
  </si>
  <si>
    <t>A.4.3</t>
  </si>
  <si>
    <t>A.4.4</t>
  </si>
  <si>
    <t>A.4.5</t>
  </si>
  <si>
    <t>A.6.1</t>
  </si>
  <si>
    <t>A.2</t>
  </si>
  <si>
    <t>Vanička sprchová, keramická čtvrtkruhová 800x800 mm vč.sifonu,nožiček,mont.sady</t>
  </si>
  <si>
    <t>Stavební úpravy bytu č. 24/5, 1.NP</t>
  </si>
  <si>
    <t>Plzeňská 442/211</t>
  </si>
  <si>
    <t>PŘÍPRAVA STAVBY</t>
  </si>
  <si>
    <t>Pronájem a zapojení stavebního rozváděče</t>
  </si>
  <si>
    <t>Montáž stavebního kohoutu na vodu</t>
  </si>
  <si>
    <t>A.2.7</t>
  </si>
  <si>
    <t>A.2.8</t>
  </si>
  <si>
    <t>A.2.9</t>
  </si>
  <si>
    <t>A.2.10</t>
  </si>
  <si>
    <t>A.2.11</t>
  </si>
  <si>
    <t>A.2.12</t>
  </si>
  <si>
    <t>A.2.13</t>
  </si>
  <si>
    <t>A.2.14</t>
  </si>
  <si>
    <t>Demontáž rákosového podhledu</t>
  </si>
  <si>
    <t xml:space="preserve">Demontáž prkenné podlahy vč. spodních trámků  </t>
  </si>
  <si>
    <t>Odstranění násypu pod podlahami na úroveň -0,18m</t>
  </si>
  <si>
    <t xml:space="preserve">Demontáž kuchyňské linky 1,2m </t>
  </si>
  <si>
    <t>- sádrovláknitá deska, tl. 10mm</t>
  </si>
  <si>
    <t>- stabilizovaný polystyren, tl. 100mm</t>
  </si>
  <si>
    <t>- stávající železobetonová deska</t>
  </si>
  <si>
    <t>A.3.3</t>
  </si>
  <si>
    <t>A.3.4</t>
  </si>
  <si>
    <t>A.3.5</t>
  </si>
  <si>
    <t>A.3.6</t>
  </si>
  <si>
    <t>SDK podhled do vlhka, 1x SDK deska 12,5mm (zelená), dvouúrovňový křížový rošt z CD profilů, minerální izolace 40mm, rychlozávěs</t>
  </si>
  <si>
    <t>SDK podhled protipožární, 1x SDK deska 12,5mm (zelená), dvouúrovňový křížový rošt z CD profilů, minerální izolace 40mm, rychlozávěs</t>
  </si>
  <si>
    <t>Vnitřní vápenocementová omítka stěn jádrová, ruční omítání</t>
  </si>
  <si>
    <t>Penetrace povrchu stěn pod štuk</t>
  </si>
  <si>
    <t>Štukování zděných stěn</t>
  </si>
  <si>
    <t>Broušení štuku na stěnách</t>
  </si>
  <si>
    <t>Hrubé zahození šlicu maltou na stěně (šířka do 50mm, hloubka do 50mm)</t>
  </si>
  <si>
    <t>A.5.2</t>
  </si>
  <si>
    <t>A.5.3</t>
  </si>
  <si>
    <t>A.5.4</t>
  </si>
  <si>
    <t>A.5.5</t>
  </si>
  <si>
    <t>A.5.6</t>
  </si>
  <si>
    <t>A.5.7</t>
  </si>
  <si>
    <t>A.5.8</t>
  </si>
  <si>
    <t>A.5.9</t>
  </si>
  <si>
    <t>A.5.10</t>
  </si>
  <si>
    <t>Renovace dveří D/02, jednokřídlové, 600x1970, zbrousit, zatmelit praskliny, nátřít křídlo i zábrubně, výměna kování a zámku, doplnění větrací mřížky</t>
  </si>
  <si>
    <t>A.6.2</t>
  </si>
  <si>
    <t>Renovace dveří D/03, jednokřídlové, 800x1970, zbrousit, zatmelit praskliny, natřít křídlo i zábrubně, výměna kování a zámku</t>
  </si>
  <si>
    <t>Aplikace akrylátového tmelu</t>
  </si>
  <si>
    <t>Penetrace pohledů pod malbu</t>
  </si>
  <si>
    <t>Penetrace povrchu stěn pod malbu</t>
  </si>
  <si>
    <t>A.5.11</t>
  </si>
  <si>
    <t>A.8</t>
  </si>
  <si>
    <t>A.8.1</t>
  </si>
  <si>
    <t>A.8.2</t>
  </si>
  <si>
    <t>A.8.3</t>
  </si>
  <si>
    <t>A.8.4</t>
  </si>
  <si>
    <t>A.8.5</t>
  </si>
  <si>
    <t>A.8.6</t>
  </si>
  <si>
    <t>A.8.7</t>
  </si>
  <si>
    <t>A.8.8</t>
  </si>
  <si>
    <t>A.8.9</t>
  </si>
  <si>
    <t>A.8.10</t>
  </si>
  <si>
    <t>Činnost koordinátora stavby</t>
  </si>
  <si>
    <t>Mimostaveništní přeprava osob</t>
  </si>
  <si>
    <t>Parkování (modrá zóna)</t>
  </si>
  <si>
    <t>Redukce D25/20</t>
  </si>
  <si>
    <t>Tlaková hadice pro WC nádržku</t>
  </si>
  <si>
    <t xml:space="preserve">Tlaková hadice pro stojánkovou vodovodní baterii </t>
  </si>
  <si>
    <t>B.1.26</t>
  </si>
  <si>
    <t>Připojení potrubí DN 75 z PVC na stávající stoupačku</t>
  </si>
  <si>
    <t>Připojení potrubí DN 110 z PVC na stávající stoupačku</t>
  </si>
  <si>
    <t>Nálevka pro kondenzát DN32</t>
  </si>
  <si>
    <t>B.2.16</t>
  </si>
  <si>
    <t>Sifon pro sprchovou vaničku</t>
  </si>
  <si>
    <t>Sifon pračkový podomítkový</t>
  </si>
  <si>
    <t>Sifon umyvadlový</t>
  </si>
  <si>
    <t>Sifon dřezový</t>
  </si>
  <si>
    <t>Flexi napojení k WC</t>
  </si>
  <si>
    <t>B.2.17</t>
  </si>
  <si>
    <t>B.2.18</t>
  </si>
  <si>
    <t>B.2.19</t>
  </si>
  <si>
    <t>B.2.20</t>
  </si>
  <si>
    <t>B.2.21</t>
  </si>
  <si>
    <t>Sekání  šlicu v cihle (šířka do 50mm, hloubka do 50mm)</t>
  </si>
  <si>
    <t>C.1.22</t>
  </si>
  <si>
    <t>Rozměření a vykroužení kapsy pro krabici v cihle (pr.72mm)</t>
  </si>
  <si>
    <t>Rozměření a vykroužení kapsy pro krabici v SDK (pr.72mm)</t>
  </si>
  <si>
    <t>Sekání kapsy pro rozvaděč v cihle (do vel.400x500mm, do hl 100mm)</t>
  </si>
  <si>
    <t>Osazení krabice do stěny</t>
  </si>
  <si>
    <t>Tahání kabelů 1-CYKY 3x1,5</t>
  </si>
  <si>
    <t>Tahání kabelu 1-CYKY 3x2,5</t>
  </si>
  <si>
    <t>Tahání kabelu 1-CYKY 4x10</t>
  </si>
  <si>
    <t>Tahání kabelu 1-YY 1x16</t>
  </si>
  <si>
    <t>Tahání kabelu 1-YY 1x4</t>
  </si>
  <si>
    <t>C.1.23</t>
  </si>
  <si>
    <t>C.1.24</t>
  </si>
  <si>
    <t>C.1.25</t>
  </si>
  <si>
    <t>C.1.26</t>
  </si>
  <si>
    <t>Tahání kabelu JYTY 4x1</t>
  </si>
  <si>
    <t>Tahání kabelu UTP</t>
  </si>
  <si>
    <t>Tahání kabelu koaxiál</t>
  </si>
  <si>
    <t>D.2.3</t>
  </si>
  <si>
    <t>A.6.3</t>
  </si>
  <si>
    <t>Renovace dvojitého špaletového okna, 500x1100 + 350x1070mm, zbrousit, zatmelit praskliny, natřít rám, vyměnit zasklení</t>
  </si>
  <si>
    <t>D+M přívodní prvek vzduchu s akustickým útlumem 57 dB DN 160 L 500 mm</t>
  </si>
  <si>
    <t>Montáž kanalizačního potrubí HT systém PP vedeno v předstěnách a podlaze</t>
  </si>
  <si>
    <t>OPRAVY BEZ DPH [CZK]</t>
  </si>
  <si>
    <t>INVESTICE BEZ DPH [CZK]</t>
  </si>
  <si>
    <t>CELKOVÁ CENA ZA INVESTICE BEZ DPH [CZK]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</si>
</sst>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MS Sans Serif"/>
      <charset val="1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1" fillId="0" borderId="0"/>
  </cellStyleXfs>
  <cellXfs count="240">
    <xf numFmtId="0" fontId="0" fillId="0" borderId="0" xfId="0"/>
    <xf numFmtId="0" fontId="1" fillId="0" borderId="0" xfId="0" applyFont="1"/>
    <xf numFmtId="0" fontId="5" fillId="0" borderId="5" xfId="1" applyFont="1" applyBorder="1" applyAlignment="1" applyProtection="1">
      <alignment horizontal="left"/>
    </xf>
    <xf numFmtId="0" fontId="5" fillId="0" borderId="11" xfId="1" applyFont="1" applyBorder="1" applyAlignment="1" applyProtection="1">
      <alignment horizontal="left"/>
    </xf>
    <xf numFmtId="0" fontId="5" fillId="0" borderId="12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/>
    </xf>
    <xf numFmtId="0" fontId="1" fillId="0" borderId="11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right" vertical="center"/>
    </xf>
    <xf numFmtId="0" fontId="5" fillId="0" borderId="4" xfId="1" applyFont="1" applyBorder="1" applyAlignment="1" applyProtection="1">
      <alignment vertical="center"/>
    </xf>
    <xf numFmtId="0" fontId="5" fillId="0" borderId="10" xfId="1" applyFont="1" applyBorder="1" applyAlignment="1" applyProtection="1">
      <alignment vertical="center"/>
    </xf>
    <xf numFmtId="0" fontId="4" fillId="2" borderId="13" xfId="1" applyFont="1" applyFill="1" applyBorder="1" applyAlignment="1" applyProtection="1">
      <alignment vertical="center"/>
    </xf>
    <xf numFmtId="0" fontId="1" fillId="2" borderId="14" xfId="0" applyFont="1" applyFill="1" applyBorder="1"/>
    <xf numFmtId="0" fontId="5" fillId="0" borderId="16" xfId="1" applyFont="1" applyBorder="1" applyAlignment="1" applyProtection="1">
      <alignment vertical="center"/>
    </xf>
    <xf numFmtId="0" fontId="1" fillId="0" borderId="17" xfId="0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/>
    <xf numFmtId="0" fontId="1" fillId="0" borderId="4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6" xfId="0" applyFont="1" applyBorder="1"/>
    <xf numFmtId="0" fontId="1" fillId="0" borderId="23" xfId="0" applyFont="1" applyBorder="1"/>
    <xf numFmtId="0" fontId="1" fillId="0" borderId="10" xfId="0" applyFont="1" applyBorder="1"/>
    <xf numFmtId="0" fontId="5" fillId="0" borderId="4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right"/>
    </xf>
    <xf numFmtId="0" fontId="5" fillId="0" borderId="17" xfId="1" applyFont="1" applyBorder="1" applyAlignment="1" applyProtection="1">
      <alignment horizontal="left"/>
    </xf>
    <xf numFmtId="0" fontId="5" fillId="0" borderId="19" xfId="1" applyFont="1" applyBorder="1" applyAlignment="1" applyProtection="1">
      <alignment horizontal="left"/>
    </xf>
    <xf numFmtId="0" fontId="5" fillId="0" borderId="18" xfId="1" applyFont="1" applyBorder="1" applyAlignment="1" applyProtection="1">
      <alignment horizontal="left" vertical="center"/>
    </xf>
    <xf numFmtId="0" fontId="5" fillId="0" borderId="21" xfId="1" applyFont="1" applyBorder="1" applyAlignment="1" applyProtection="1">
      <alignment horizontal="left" vertical="top"/>
    </xf>
    <xf numFmtId="0" fontId="1" fillId="0" borderId="19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4" fillId="2" borderId="24" xfId="1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/>
    </xf>
    <xf numFmtId="0" fontId="1" fillId="0" borderId="29" xfId="0" applyFont="1" applyBorder="1"/>
    <xf numFmtId="0" fontId="1" fillId="0" borderId="32" xfId="0" applyFont="1" applyBorder="1"/>
    <xf numFmtId="0" fontId="1" fillId="0" borderId="14" xfId="0" applyFont="1" applyBorder="1"/>
    <xf numFmtId="0" fontId="5" fillId="0" borderId="35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49" fontId="4" fillId="2" borderId="37" xfId="0" applyNumberFormat="1" applyFont="1" applyFill="1" applyBorder="1" applyAlignment="1">
      <alignment horizontal="center" vertical="center" wrapText="1"/>
    </xf>
    <xf numFmtId="49" fontId="4" fillId="2" borderId="38" xfId="0" applyNumberFormat="1" applyFont="1" applyFill="1" applyBorder="1" applyAlignment="1">
      <alignment horizontal="center" vertical="center" wrapText="1"/>
    </xf>
    <xf numFmtId="49" fontId="4" fillId="2" borderId="3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horizontal="left" vertical="center" wrapText="1"/>
    </xf>
    <xf numFmtId="49" fontId="5" fillId="0" borderId="41" xfId="0" applyNumberFormat="1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49" fontId="5" fillId="0" borderId="36" xfId="0" applyNumberFormat="1" applyFont="1" applyBorder="1" applyAlignment="1">
      <alignment horizontal="center" vertical="center" wrapText="1"/>
    </xf>
    <xf numFmtId="49" fontId="5" fillId="0" borderId="44" xfId="1" applyNumberFormat="1" applyFont="1" applyBorder="1" applyAlignment="1" applyProtection="1">
      <alignment horizontal="justify" vertical="center" wrapText="1"/>
    </xf>
    <xf numFmtId="49" fontId="5" fillId="0" borderId="45" xfId="0" applyNumberFormat="1" applyFont="1" applyBorder="1" applyAlignment="1">
      <alignment horizontal="center" vertical="center" wrapText="1"/>
    </xf>
    <xf numFmtId="164" fontId="5" fillId="0" borderId="44" xfId="0" applyNumberFormat="1" applyFont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left" vertical="center" wrapText="1"/>
    </xf>
    <xf numFmtId="49" fontId="5" fillId="2" borderId="45" xfId="0" applyNumberFormat="1" applyFont="1" applyFill="1" applyBorder="1" applyAlignment="1">
      <alignment horizontal="center" vertical="center" wrapText="1"/>
    </xf>
    <xf numFmtId="164" fontId="5" fillId="2" borderId="44" xfId="0" applyNumberFormat="1" applyFont="1" applyFill="1" applyBorder="1" applyAlignment="1">
      <alignment horizontal="center" vertical="center" wrapText="1"/>
    </xf>
    <xf numFmtId="49" fontId="5" fillId="0" borderId="44" xfId="0" applyNumberFormat="1" applyFont="1" applyBorder="1" applyAlignment="1">
      <alignment horizontal="left" vertical="center" wrapText="1"/>
    </xf>
    <xf numFmtId="0" fontId="5" fillId="0" borderId="44" xfId="0" applyFont="1" applyBorder="1" applyAlignment="1">
      <alignment horizontal="center" vertical="center"/>
    </xf>
    <xf numFmtId="49" fontId="5" fillId="0" borderId="44" xfId="0" applyNumberFormat="1" applyFont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left" vertical="center" wrapText="1"/>
    </xf>
    <xf numFmtId="49" fontId="5" fillId="2" borderId="42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justify" vertical="center" wrapText="1"/>
    </xf>
    <xf numFmtId="49" fontId="5" fillId="0" borderId="48" xfId="0" applyNumberFormat="1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left" vertical="center" wrapText="1"/>
    </xf>
    <xf numFmtId="49" fontId="5" fillId="0" borderId="46" xfId="0" applyNumberFormat="1" applyFont="1" applyBorder="1" applyAlignment="1">
      <alignment horizontal="left" vertical="center" wrapText="1"/>
    </xf>
    <xf numFmtId="0" fontId="4" fillId="2" borderId="36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left" vertical="center"/>
    </xf>
    <xf numFmtId="49" fontId="5" fillId="2" borderId="44" xfId="0" applyNumberFormat="1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44" xfId="0" applyFont="1" applyBorder="1" applyAlignment="1">
      <alignment horizontal="left" vertical="center"/>
    </xf>
    <xf numFmtId="49" fontId="4" fillId="0" borderId="28" xfId="0" applyNumberFormat="1" applyFont="1" applyBorder="1"/>
    <xf numFmtId="49" fontId="0" fillId="0" borderId="29" xfId="0" applyNumberFormat="1" applyBorder="1" applyAlignment="1">
      <alignment wrapText="1"/>
    </xf>
    <xf numFmtId="164" fontId="0" fillId="0" borderId="29" xfId="0" applyNumberFormat="1" applyBorder="1" applyAlignment="1">
      <alignment wrapText="1"/>
    </xf>
    <xf numFmtId="2" fontId="5" fillId="0" borderId="44" xfId="0" applyNumberFormat="1" applyFont="1" applyBorder="1" applyAlignment="1">
      <alignment horizontal="center" vertical="center" wrapText="1"/>
    </xf>
    <xf numFmtId="2" fontId="5" fillId="2" borderId="44" xfId="0" applyNumberFormat="1" applyFont="1" applyFill="1" applyBorder="1" applyAlignment="1">
      <alignment horizontal="center" vertical="center" wrapText="1"/>
    </xf>
    <xf numFmtId="2" fontId="5" fillId="2" borderId="46" xfId="0" applyNumberFormat="1" applyFont="1" applyFill="1" applyBorder="1" applyAlignment="1">
      <alignment horizontal="center" vertical="center" wrapText="1"/>
    </xf>
    <xf numFmtId="2" fontId="5" fillId="0" borderId="44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4" fillId="2" borderId="25" xfId="0" applyNumberFormat="1" applyFont="1" applyFill="1" applyBorder="1" applyAlignment="1">
      <alignment horizontal="center" vertical="center" wrapText="1"/>
    </xf>
    <xf numFmtId="4" fontId="4" fillId="2" borderId="26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Border="1" applyAlignment="1">
      <alignment horizontal="center" vertical="center" wrapText="1"/>
    </xf>
    <xf numFmtId="4" fontId="5" fillId="0" borderId="45" xfId="0" applyNumberFormat="1" applyFont="1" applyBorder="1" applyAlignment="1">
      <alignment horizontal="center" vertical="center" wrapText="1"/>
    </xf>
    <xf numFmtId="4" fontId="5" fillId="0" borderId="34" xfId="0" applyNumberFormat="1" applyFont="1" applyBorder="1" applyAlignment="1">
      <alignment horizontal="center" vertical="center" wrapText="1"/>
    </xf>
    <xf numFmtId="4" fontId="5" fillId="2" borderId="45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4" fontId="5" fillId="2" borderId="42" xfId="0" applyNumberFormat="1" applyFont="1" applyFill="1" applyBorder="1" applyAlignment="1">
      <alignment horizontal="center" vertical="center" wrapText="1"/>
    </xf>
    <xf numFmtId="4" fontId="5" fillId="2" borderId="43" xfId="0" applyNumberFormat="1" applyFont="1" applyFill="1" applyBorder="1" applyAlignment="1">
      <alignment horizontal="center" vertical="center" wrapText="1"/>
    </xf>
    <xf numFmtId="4" fontId="0" fillId="0" borderId="29" xfId="0" applyNumberFormat="1" applyBorder="1" applyAlignment="1">
      <alignment wrapText="1"/>
    </xf>
    <xf numFmtId="4" fontId="4" fillId="0" borderId="31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49" fontId="5" fillId="0" borderId="2" xfId="1" applyNumberFormat="1" applyFont="1" applyBorder="1" applyAlignment="1" applyProtection="1">
      <alignment horizontal="justify" vertical="center" wrapText="1"/>
    </xf>
    <xf numFmtId="0" fontId="1" fillId="0" borderId="32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" fontId="1" fillId="0" borderId="33" xfId="0" applyNumberFormat="1" applyFont="1" applyBorder="1" applyAlignment="1">
      <alignment horizontal="center" vertical="center"/>
    </xf>
    <xf numFmtId="4" fontId="1" fillId="0" borderId="34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5" fillId="0" borderId="4" xfId="1" applyFont="1" applyBorder="1" applyAlignment="1" applyProtection="1">
      <alignment horizontal="left" vertical="center"/>
    </xf>
    <xf numFmtId="4" fontId="5" fillId="0" borderId="43" xfId="0" applyNumberFormat="1" applyFont="1" applyBorder="1" applyAlignment="1">
      <alignment horizontal="center" vertical="center" wrapText="1"/>
    </xf>
    <xf numFmtId="0" fontId="1" fillId="0" borderId="0" xfId="0" applyFont="1" applyProtection="1"/>
    <xf numFmtId="2" fontId="1" fillId="0" borderId="0" xfId="0" applyNumberFormat="1" applyFont="1" applyProtection="1"/>
    <xf numFmtId="4" fontId="1" fillId="0" borderId="0" xfId="0" applyNumberFormat="1" applyFont="1" applyProtection="1"/>
    <xf numFmtId="49" fontId="4" fillId="2" borderId="37" xfId="0" applyNumberFormat="1" applyFont="1" applyFill="1" applyBorder="1" applyAlignment="1" applyProtection="1">
      <alignment horizontal="center" vertical="center" wrapText="1"/>
    </xf>
    <xf numFmtId="49" fontId="4" fillId="2" borderId="38" xfId="0" applyNumberFormat="1" applyFont="1" applyFill="1" applyBorder="1" applyAlignment="1" applyProtection="1">
      <alignment horizontal="center" vertical="center" wrapText="1"/>
    </xf>
    <xf numFmtId="49" fontId="4" fillId="2" borderId="39" xfId="0" applyNumberFormat="1" applyFont="1" applyFill="1" applyBorder="1" applyAlignment="1" applyProtection="1">
      <alignment horizontal="center" vertical="center" wrapText="1"/>
    </xf>
    <xf numFmtId="2" fontId="4" fillId="2" borderId="38" xfId="0" applyNumberFormat="1" applyFont="1" applyFill="1" applyBorder="1" applyAlignment="1" applyProtection="1">
      <alignment horizontal="center" vertical="center" wrapText="1"/>
    </xf>
    <xf numFmtId="4" fontId="4" fillId="2" borderId="25" xfId="0" applyNumberFormat="1" applyFont="1" applyFill="1" applyBorder="1" applyAlignment="1" applyProtection="1">
      <alignment horizontal="center" vertical="center" wrapText="1"/>
    </xf>
    <xf numFmtId="4" fontId="4" fillId="2" borderId="26" xfId="0" applyNumberFormat="1" applyFont="1" applyFill="1" applyBorder="1" applyAlignment="1" applyProtection="1">
      <alignment horizontal="center" vertical="center" wrapText="1"/>
    </xf>
    <xf numFmtId="49" fontId="5" fillId="0" borderId="35" xfId="0" applyNumberFormat="1" applyFont="1" applyBorder="1" applyAlignment="1" applyProtection="1">
      <alignment horizontal="center" vertical="center" wrapText="1"/>
    </xf>
    <xf numFmtId="49" fontId="5" fillId="0" borderId="40" xfId="0" applyNumberFormat="1" applyFont="1" applyBorder="1" applyAlignment="1" applyProtection="1">
      <alignment horizontal="left" vertical="center" wrapText="1"/>
    </xf>
    <xf numFmtId="49" fontId="5" fillId="0" borderId="41" xfId="0" applyNumberFormat="1" applyFont="1" applyBorder="1" applyAlignment="1" applyProtection="1">
      <alignment horizontal="center" vertical="center" wrapText="1"/>
    </xf>
    <xf numFmtId="2" fontId="5" fillId="0" borderId="40" xfId="0" applyNumberFormat="1" applyFont="1" applyBorder="1" applyAlignment="1" applyProtection="1">
      <alignment horizontal="center" vertical="center" wrapText="1"/>
    </xf>
    <xf numFmtId="4" fontId="5" fillId="0" borderId="42" xfId="0" applyNumberFormat="1" applyFont="1" applyBorder="1" applyAlignment="1" applyProtection="1">
      <alignment horizontal="center" vertical="center" wrapText="1"/>
    </xf>
    <xf numFmtId="4" fontId="5" fillId="0" borderId="43" xfId="0" applyNumberFormat="1" applyFont="1" applyBorder="1" applyAlignment="1" applyProtection="1">
      <alignment horizontal="center" vertical="center" wrapText="1"/>
    </xf>
    <xf numFmtId="49" fontId="5" fillId="0" borderId="36" xfId="0" applyNumberFormat="1" applyFont="1" applyBorder="1" applyAlignment="1" applyProtection="1">
      <alignment horizontal="center" vertical="center" wrapText="1"/>
    </xf>
    <xf numFmtId="49" fontId="5" fillId="0" borderId="45" xfId="0" applyNumberFormat="1" applyFont="1" applyBorder="1" applyAlignment="1" applyProtection="1">
      <alignment horizontal="center" vertical="center" wrapText="1"/>
    </xf>
    <xf numFmtId="2" fontId="5" fillId="0" borderId="44" xfId="0" applyNumberFormat="1" applyFont="1" applyBorder="1" applyAlignment="1" applyProtection="1">
      <alignment horizontal="center" vertical="center" wrapText="1"/>
    </xf>
    <xf numFmtId="4" fontId="5" fillId="0" borderId="45" xfId="0" applyNumberFormat="1" applyFont="1" applyBorder="1" applyAlignment="1" applyProtection="1">
      <alignment horizontal="center" vertical="center" wrapText="1"/>
    </xf>
    <xf numFmtId="4" fontId="5" fillId="0" borderId="34" xfId="0" applyNumberFormat="1" applyFont="1" applyBorder="1" applyAlignment="1" applyProtection="1">
      <alignment horizontal="center" vertical="center" wrapText="1"/>
    </xf>
    <xf numFmtId="49" fontId="4" fillId="2" borderId="36" xfId="0" applyNumberFormat="1" applyFont="1" applyFill="1" applyBorder="1" applyAlignment="1" applyProtection="1">
      <alignment horizontal="center" vertical="center"/>
    </xf>
    <xf numFmtId="0" fontId="4" fillId="2" borderId="44" xfId="0" applyFont="1" applyFill="1" applyBorder="1" applyAlignment="1" applyProtection="1">
      <alignment horizontal="left" vertical="center"/>
    </xf>
    <xf numFmtId="0" fontId="5" fillId="2" borderId="44" xfId="0" applyFont="1" applyFill="1" applyBorder="1" applyAlignment="1" applyProtection="1">
      <alignment horizontal="center" vertical="center"/>
    </xf>
    <xf numFmtId="2" fontId="5" fillId="2" borderId="53" xfId="0" applyNumberFormat="1" applyFont="1" applyFill="1" applyBorder="1" applyAlignment="1" applyProtection="1">
      <alignment horizontal="center" vertical="center"/>
    </xf>
    <xf numFmtId="4" fontId="5" fillId="2" borderId="45" xfId="0" applyNumberFormat="1" applyFont="1" applyFill="1" applyBorder="1" applyAlignment="1" applyProtection="1">
      <alignment horizontal="center" vertical="center" wrapText="1"/>
    </xf>
    <xf numFmtId="4" fontId="5" fillId="2" borderId="34" xfId="0" applyNumberFormat="1" applyFont="1" applyFill="1" applyBorder="1" applyAlignment="1" applyProtection="1">
      <alignment horizontal="center" vertical="center" wrapText="1"/>
    </xf>
    <xf numFmtId="49" fontId="5" fillId="0" borderId="50" xfId="0" applyNumberFormat="1" applyFont="1" applyBorder="1" applyAlignment="1" applyProtection="1">
      <alignment horizontal="center" vertical="center" wrapText="1"/>
    </xf>
    <xf numFmtId="0" fontId="5" fillId="0" borderId="46" xfId="1" applyFont="1" applyBorder="1" applyAlignment="1" applyProtection="1">
      <alignment horizontal="left" wrapText="1"/>
    </xf>
    <xf numFmtId="0" fontId="5" fillId="0" borderId="46" xfId="1" applyFont="1" applyBorder="1" applyAlignment="1" applyProtection="1">
      <alignment horizontal="center" vertical="center" wrapText="1"/>
    </xf>
    <xf numFmtId="2" fontId="5" fillId="0" borderId="46" xfId="1" applyNumberFormat="1" applyFont="1" applyBorder="1" applyAlignment="1" applyProtection="1">
      <alignment horizontal="center" vertical="center"/>
    </xf>
    <xf numFmtId="39" fontId="5" fillId="0" borderId="43" xfId="1" applyNumberFormat="1" applyFont="1" applyBorder="1" applyAlignment="1" applyProtection="1">
      <alignment horizontal="center" vertical="center"/>
    </xf>
    <xf numFmtId="0" fontId="5" fillId="0" borderId="44" xfId="1" applyFont="1" applyBorder="1" applyAlignment="1" applyProtection="1">
      <alignment horizontal="left" wrapText="1"/>
    </xf>
    <xf numFmtId="0" fontId="5" fillId="0" borderId="44" xfId="1" applyFont="1" applyBorder="1" applyAlignment="1" applyProtection="1">
      <alignment horizontal="center" vertical="center" wrapText="1"/>
    </xf>
    <xf numFmtId="2" fontId="5" fillId="0" borderId="44" xfId="1" applyNumberFormat="1" applyFont="1" applyBorder="1" applyAlignment="1" applyProtection="1">
      <alignment horizontal="center" vertical="center"/>
    </xf>
    <xf numFmtId="39" fontId="5" fillId="0" borderId="34" xfId="1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left" vertical="center"/>
    </xf>
    <xf numFmtId="0" fontId="5" fillId="0" borderId="45" xfId="0" applyFont="1" applyBorder="1" applyAlignment="1" applyProtection="1">
      <alignment horizontal="center" vertical="center"/>
    </xf>
    <xf numFmtId="2" fontId="5" fillId="0" borderId="44" xfId="0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0" fontId="5" fillId="0" borderId="46" xfId="0" applyFont="1" applyBorder="1" applyAlignment="1" applyProtection="1">
      <alignment horizontal="left" vertical="top" wrapText="1"/>
    </xf>
    <xf numFmtId="0" fontId="5" fillId="0" borderId="46" xfId="0" applyFont="1" applyBorder="1" applyAlignment="1" applyProtection="1">
      <alignment horizontal="center" vertical="center" shrinkToFit="1"/>
    </xf>
    <xf numFmtId="0" fontId="5" fillId="0" borderId="44" xfId="0" applyFont="1" applyBorder="1" applyAlignment="1" applyProtection="1">
      <alignment horizontal="left" vertical="top" wrapText="1"/>
    </xf>
    <xf numFmtId="0" fontId="5" fillId="0" borderId="44" xfId="0" applyFont="1" applyBorder="1" applyAlignment="1" applyProtection="1">
      <alignment horizontal="center" vertical="center" shrinkToFit="1"/>
    </xf>
    <xf numFmtId="0" fontId="5" fillId="0" borderId="48" xfId="1" applyFont="1" applyBorder="1" applyAlignment="1" applyProtection="1">
      <alignment horizontal="left" wrapText="1"/>
    </xf>
    <xf numFmtId="0" fontId="5" fillId="0" borderId="48" xfId="1" applyFont="1" applyBorder="1" applyAlignment="1" applyProtection="1">
      <alignment horizontal="center" vertical="center" wrapText="1"/>
    </xf>
    <xf numFmtId="2" fontId="5" fillId="0" borderId="48" xfId="1" applyNumberFormat="1" applyFont="1" applyBorder="1" applyAlignment="1" applyProtection="1">
      <alignment horizontal="center" vertical="center"/>
    </xf>
    <xf numFmtId="39" fontId="5" fillId="0" borderId="49" xfId="1" applyNumberFormat="1" applyFont="1" applyBorder="1" applyAlignment="1" applyProtection="1">
      <alignment horizontal="center" vertical="center"/>
    </xf>
    <xf numFmtId="0" fontId="5" fillId="0" borderId="59" xfId="0" applyFont="1" applyBorder="1" applyAlignment="1" applyProtection="1">
      <alignment horizontal="left" vertical="center"/>
    </xf>
    <xf numFmtId="2" fontId="5" fillId="0" borderId="58" xfId="1" applyNumberFormat="1" applyFont="1" applyBorder="1" applyAlignment="1" applyProtection="1">
      <alignment horizontal="center" vertical="center"/>
    </xf>
    <xf numFmtId="0" fontId="5" fillId="0" borderId="44" xfId="1" applyFont="1" applyBorder="1" applyAlignment="1" applyProtection="1">
      <alignment horizontal="left" vertical="center" wrapText="1"/>
    </xf>
    <xf numFmtId="49" fontId="4" fillId="0" borderId="28" xfId="0" applyNumberFormat="1" applyFont="1" applyBorder="1" applyProtection="1"/>
    <xf numFmtId="49" fontId="0" fillId="0" borderId="29" xfId="0" applyNumberFormat="1" applyBorder="1" applyAlignment="1" applyProtection="1">
      <alignment wrapText="1"/>
    </xf>
    <xf numFmtId="2" fontId="0" fillId="0" borderId="29" xfId="0" applyNumberFormat="1" applyBorder="1" applyAlignment="1" applyProtection="1">
      <alignment wrapText="1"/>
    </xf>
    <xf numFmtId="4" fontId="0" fillId="0" borderId="29" xfId="0" applyNumberFormat="1" applyBorder="1" applyAlignment="1" applyProtection="1">
      <alignment wrapText="1"/>
    </xf>
    <xf numFmtId="4" fontId="4" fillId="0" borderId="3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2" fontId="5" fillId="0" borderId="2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Protection="1"/>
    <xf numFmtId="2" fontId="1" fillId="0" borderId="0" xfId="0" applyNumberFormat="1" applyFont="1" applyBorder="1" applyProtection="1"/>
    <xf numFmtId="4" fontId="1" fillId="0" borderId="0" xfId="0" applyNumberFormat="1" applyFont="1" applyBorder="1" applyProtection="1"/>
    <xf numFmtId="164" fontId="4" fillId="2" borderId="38" xfId="0" applyNumberFormat="1" applyFont="1" applyFill="1" applyBorder="1" applyAlignment="1" applyProtection="1">
      <alignment horizontal="center" vertical="center" wrapText="1"/>
    </xf>
    <xf numFmtId="164" fontId="5" fillId="0" borderId="40" xfId="0" applyNumberFormat="1" applyFont="1" applyBorder="1" applyAlignment="1" applyProtection="1">
      <alignment horizontal="center" vertical="center" wrapText="1"/>
    </xf>
    <xf numFmtId="164" fontId="5" fillId="0" borderId="44" xfId="0" applyNumberFormat="1" applyFont="1" applyBorder="1" applyAlignment="1" applyProtection="1">
      <alignment horizontal="center" vertical="center" wrapText="1"/>
    </xf>
    <xf numFmtId="49" fontId="5" fillId="0" borderId="54" xfId="0" applyNumberFormat="1" applyFont="1" applyBorder="1" applyAlignment="1" applyProtection="1">
      <alignment horizontal="left" vertical="top" wrapText="1"/>
    </xf>
    <xf numFmtId="0" fontId="5" fillId="0" borderId="54" xfId="0" applyFont="1" applyBorder="1" applyAlignment="1" applyProtection="1">
      <alignment horizontal="center" vertical="top" shrinkToFit="1"/>
    </xf>
    <xf numFmtId="2" fontId="5" fillId="0" borderId="54" xfId="0" applyNumberFormat="1" applyFont="1" applyBorder="1" applyAlignment="1" applyProtection="1">
      <alignment horizontal="center" vertical="center" shrinkToFit="1"/>
    </xf>
    <xf numFmtId="4" fontId="5" fillId="0" borderId="44" xfId="4" applyNumberFormat="1" applyFont="1" applyBorder="1" applyAlignment="1" applyProtection="1">
      <alignment wrapText="1"/>
    </xf>
    <xf numFmtId="4" fontId="5" fillId="0" borderId="44" xfId="4" applyNumberFormat="1" applyFont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49" fontId="5" fillId="0" borderId="36" xfId="0" applyNumberFormat="1" applyFont="1" applyBorder="1" applyAlignment="1" applyProtection="1">
      <alignment horizontal="center" vertical="center"/>
    </xf>
    <xf numFmtId="49" fontId="5" fillId="0" borderId="44" xfId="0" applyNumberFormat="1" applyFont="1" applyBorder="1" applyAlignment="1" applyProtection="1">
      <alignment horizontal="center" vertical="center" wrapText="1"/>
    </xf>
    <xf numFmtId="2" fontId="5" fillId="0" borderId="53" xfId="0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left" vertical="center" wrapText="1"/>
    </xf>
    <xf numFmtId="49" fontId="9" fillId="0" borderId="44" xfId="0" applyNumberFormat="1" applyFont="1" applyBorder="1" applyAlignment="1" applyProtection="1">
      <alignment horizontal="center" vertical="center" wrapText="1"/>
    </xf>
    <xf numFmtId="2" fontId="9" fillId="0" borderId="53" xfId="0" applyNumberFormat="1" applyFont="1" applyBorder="1" applyAlignment="1" applyProtection="1">
      <alignment horizontal="center" vertical="center"/>
    </xf>
    <xf numFmtId="0" fontId="9" fillId="0" borderId="44" xfId="0" applyFont="1" applyBorder="1" applyAlignment="1" applyProtection="1">
      <alignment horizontal="left" vertical="center" wrapText="1"/>
    </xf>
    <xf numFmtId="1" fontId="5" fillId="0" borderId="46" xfId="1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49" fontId="5" fillId="0" borderId="57" xfId="0" applyNumberFormat="1" applyFont="1" applyBorder="1" applyAlignment="1" applyProtection="1">
      <alignment horizontal="left" vertical="top" wrapText="1"/>
    </xf>
    <xf numFmtId="4" fontId="5" fillId="0" borderId="56" xfId="0" applyNumberFormat="1" applyFont="1" applyBorder="1" applyAlignment="1" applyProtection="1">
      <alignment horizontal="center" vertical="center" shrinkToFit="1"/>
    </xf>
    <xf numFmtId="49" fontId="5" fillId="0" borderId="0" xfId="0" applyNumberFormat="1" applyFont="1" applyAlignment="1" applyProtection="1">
      <alignment horizontal="left" vertical="top" wrapText="1"/>
    </xf>
    <xf numFmtId="0" fontId="5" fillId="0" borderId="55" xfId="0" applyFont="1" applyBorder="1" applyAlignment="1" applyProtection="1">
      <alignment horizontal="center" vertical="center" shrinkToFit="1"/>
    </xf>
    <xf numFmtId="49" fontId="0" fillId="0" borderId="29" xfId="0" applyNumberFormat="1" applyBorder="1" applyAlignment="1" applyProtection="1">
      <alignment vertical="center" wrapText="1"/>
    </xf>
    <xf numFmtId="164" fontId="0" fillId="0" borderId="29" xfId="0" applyNumberFormat="1" applyBorder="1" applyAlignment="1" applyProtection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48" xfId="1" applyFont="1" applyBorder="1" applyAlignment="1" applyProtection="1">
      <alignment horizontal="left" vertical="center" wrapText="1"/>
    </xf>
    <xf numFmtId="0" fontId="5" fillId="0" borderId="13" xfId="1" applyFont="1" applyBorder="1" applyAlignment="1" applyProtection="1">
      <alignment horizontal="left" vertical="center"/>
    </xf>
    <xf numFmtId="4" fontId="1" fillId="0" borderId="15" xfId="0" applyNumberFormat="1" applyFont="1" applyBorder="1" applyAlignment="1">
      <alignment horizontal="center" vertical="center"/>
    </xf>
    <xf numFmtId="0" fontId="4" fillId="0" borderId="10" xfId="1" applyFont="1" applyBorder="1" applyAlignment="1" applyProtection="1">
      <alignment vertical="center"/>
    </xf>
    <xf numFmtId="0" fontId="2" fillId="0" borderId="11" xfId="0" applyFont="1" applyBorder="1"/>
    <xf numFmtId="4" fontId="5" fillId="3" borderId="45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44" xfId="0" applyNumberFormat="1" applyFont="1" applyFill="1" applyBorder="1" applyAlignment="1" applyProtection="1">
      <alignment horizontal="center" vertical="center" wrapText="1"/>
      <protection locked="0"/>
    </xf>
    <xf numFmtId="39" fontId="5" fillId="3" borderId="52" xfId="1" applyNumberFormat="1" applyFont="1" applyFill="1" applyBorder="1" applyAlignment="1" applyProtection="1">
      <alignment horizontal="center" vertical="center"/>
      <protection locked="0"/>
    </xf>
    <xf numFmtId="39" fontId="5" fillId="3" borderId="44" xfId="1" applyNumberFormat="1" applyFont="1" applyFill="1" applyBorder="1" applyAlignment="1" applyProtection="1">
      <alignment horizontal="center" vertical="center"/>
      <protection locked="0"/>
    </xf>
    <xf numFmtId="3" fontId="5" fillId="3" borderId="44" xfId="0" applyNumberFormat="1" applyFont="1" applyFill="1" applyBorder="1" applyAlignment="1" applyProtection="1">
      <alignment horizontal="center" vertical="center" wrapText="1"/>
      <protection locked="0"/>
    </xf>
    <xf numFmtId="39" fontId="5" fillId="3" borderId="46" xfId="1" applyNumberFormat="1" applyFont="1" applyFill="1" applyBorder="1" applyAlignment="1" applyProtection="1">
      <alignment horizontal="center" vertical="center"/>
      <protection locked="0"/>
    </xf>
    <xf numFmtId="39" fontId="5" fillId="3" borderId="48" xfId="1" applyNumberFormat="1" applyFont="1" applyFill="1" applyBorder="1" applyAlignment="1" applyProtection="1">
      <alignment horizontal="center" vertical="center"/>
      <protection locked="0"/>
    </xf>
    <xf numFmtId="39" fontId="5" fillId="3" borderId="58" xfId="1" applyNumberFormat="1" applyFont="1" applyFill="1" applyBorder="1" applyAlignment="1" applyProtection="1">
      <alignment horizontal="center" vertical="center"/>
      <protection locked="0"/>
    </xf>
    <xf numFmtId="39" fontId="5" fillId="3" borderId="44" xfId="3" applyNumberFormat="1" applyFont="1" applyFill="1" applyBorder="1" applyAlignment="1" applyProtection="1">
      <alignment horizontal="center" vertical="center"/>
      <protection locked="0"/>
    </xf>
    <xf numFmtId="0" fontId="5" fillId="0" borderId="16" xfId="1" applyFont="1" applyBorder="1" applyAlignment="1" applyProtection="1">
      <alignment horizontal="left" vertical="center"/>
    </xf>
    <xf numFmtId="0" fontId="5" fillId="0" borderId="4" xfId="1" applyFont="1" applyBorder="1" applyAlignment="1" applyProtection="1">
      <alignment horizontal="left" vertical="center"/>
    </xf>
    <xf numFmtId="0" fontId="5" fillId="0" borderId="20" xfId="1" applyFont="1" applyBorder="1" applyAlignment="1" applyProtection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5" fillId="0" borderId="47" xfId="0" applyNumberFormat="1" applyFont="1" applyBorder="1" applyAlignment="1">
      <alignment horizontal="center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49" fontId="5" fillId="0" borderId="50" xfId="0" applyNumberFormat="1" applyFont="1" applyBorder="1" applyAlignment="1">
      <alignment horizontal="center" vertical="center" wrapText="1"/>
    </xf>
    <xf numFmtId="49" fontId="5" fillId="0" borderId="48" xfId="0" applyNumberFormat="1" applyFont="1" applyBorder="1" applyAlignment="1">
      <alignment horizontal="center" vertical="center" wrapText="1"/>
    </xf>
    <xf numFmtId="49" fontId="5" fillId="0" borderId="52" xfId="0" applyNumberFormat="1" applyFont="1" applyBorder="1" applyAlignment="1">
      <alignment horizontal="center" vertical="center" wrapText="1"/>
    </xf>
    <xf numFmtId="49" fontId="5" fillId="0" borderId="46" xfId="0" applyNumberFormat="1" applyFont="1" applyBorder="1" applyAlignment="1">
      <alignment horizontal="center" vertical="center" wrapText="1"/>
    </xf>
    <xf numFmtId="2" fontId="5" fillId="0" borderId="48" xfId="0" applyNumberFormat="1" applyFont="1" applyBorder="1" applyAlignment="1">
      <alignment horizontal="center" vertical="center" wrapText="1"/>
    </xf>
    <xf numFmtId="2" fontId="5" fillId="0" borderId="52" xfId="0" applyNumberFormat="1" applyFont="1" applyBorder="1" applyAlignment="1">
      <alignment horizontal="center" vertical="center" wrapText="1"/>
    </xf>
    <xf numFmtId="2" fontId="5" fillId="0" borderId="4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5" fillId="3" borderId="48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52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46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49" xfId="0" applyNumberFormat="1" applyFont="1" applyBorder="1" applyAlignment="1">
      <alignment horizontal="center" vertical="center" wrapText="1"/>
    </xf>
    <xf numFmtId="4" fontId="5" fillId="0" borderId="30" xfId="0" applyNumberFormat="1" applyFont="1" applyBorder="1" applyAlignment="1">
      <alignment horizontal="center" vertical="center" wrapText="1"/>
    </xf>
    <xf numFmtId="4" fontId="5" fillId="0" borderId="43" xfId="0" applyNumberFormat="1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</cellXfs>
  <cellStyles count="5">
    <cellStyle name="Normální" xfId="0" builtinId="0"/>
    <cellStyle name="Normální 2" xfId="1" xr:uid="{B018ADA3-D829-4CE2-83F3-70551E9FB23A}"/>
    <cellStyle name="normální 3" xfId="2" xr:uid="{530A27E9-C9B0-4DD2-AD28-9CF678793982}"/>
    <cellStyle name="normální 3 2" xfId="3" xr:uid="{E93E3F88-41D4-4C15-BAE6-C534A221631B}"/>
    <cellStyle name="Normální 4" xfId="4" xr:uid="{8C50093C-7AAD-478C-8BDE-1BD2785A3B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F195-DB2B-4234-BCAD-55A7B16D5796}">
  <sheetPr>
    <pageSetUpPr fitToPage="1"/>
  </sheetPr>
  <dimension ref="B1:E61"/>
  <sheetViews>
    <sheetView topLeftCell="A31" workbookViewId="0">
      <selection activeCell="K9" sqref="K9"/>
    </sheetView>
  </sheetViews>
  <sheetFormatPr defaultRowHeight="14.25" x14ac:dyDescent="0.2"/>
  <cols>
    <col min="1" max="1" width="2.7109375" style="1" customWidth="1"/>
    <col min="2" max="2" width="15.7109375" style="1" customWidth="1"/>
    <col min="3" max="4" width="40.7109375" style="1" customWidth="1"/>
    <col min="5" max="5" width="15.7109375" style="1" customWidth="1"/>
    <col min="6" max="16384" width="9.140625" style="1"/>
  </cols>
  <sheetData>
    <row r="1" spans="2:5" ht="14.1" customHeight="1" thickBot="1" x14ac:dyDescent="0.25"/>
    <row r="2" spans="2:5" ht="39.950000000000003" customHeight="1" x14ac:dyDescent="0.2">
      <c r="B2" s="213" t="s">
        <v>0</v>
      </c>
      <c r="C2" s="214"/>
      <c r="D2" s="214"/>
      <c r="E2" s="215"/>
    </row>
    <row r="3" spans="2:5" x14ac:dyDescent="0.2">
      <c r="B3" s="25"/>
      <c r="C3" s="6"/>
      <c r="D3" s="3"/>
      <c r="E3" s="4"/>
    </row>
    <row r="4" spans="2:5" x14ac:dyDescent="0.2">
      <c r="B4" s="10"/>
      <c r="C4" s="5"/>
      <c r="D4" s="5"/>
      <c r="E4" s="2"/>
    </row>
    <row r="5" spans="2:5" x14ac:dyDescent="0.2">
      <c r="B5" s="10"/>
      <c r="C5" s="5"/>
      <c r="D5" s="5"/>
      <c r="E5" s="2"/>
    </row>
    <row r="6" spans="2:5" x14ac:dyDescent="0.2">
      <c r="B6" s="210" t="s">
        <v>1</v>
      </c>
      <c r="C6" s="28" t="s">
        <v>419</v>
      </c>
      <c r="D6" s="28"/>
      <c r="E6" s="29"/>
    </row>
    <row r="7" spans="2:5" x14ac:dyDescent="0.2">
      <c r="B7" s="211"/>
      <c r="C7" s="5" t="s">
        <v>420</v>
      </c>
      <c r="D7" s="5"/>
      <c r="E7" s="2"/>
    </row>
    <row r="8" spans="2:5" x14ac:dyDescent="0.2">
      <c r="B8" s="212"/>
      <c r="C8" s="30" t="s">
        <v>2</v>
      </c>
      <c r="D8" s="30"/>
      <c r="E8" s="31"/>
    </row>
    <row r="9" spans="2:5" x14ac:dyDescent="0.2">
      <c r="B9" s="211" t="s">
        <v>30</v>
      </c>
      <c r="C9" s="7" t="s">
        <v>6</v>
      </c>
      <c r="D9" s="7" t="s">
        <v>11</v>
      </c>
      <c r="E9" s="27" t="s">
        <v>12</v>
      </c>
    </row>
    <row r="10" spans="2:5" x14ac:dyDescent="0.2">
      <c r="B10" s="211"/>
      <c r="C10" s="7" t="s">
        <v>7</v>
      </c>
      <c r="D10" s="7"/>
      <c r="E10" s="9" t="s">
        <v>9</v>
      </c>
    </row>
    <row r="11" spans="2:5" x14ac:dyDescent="0.2">
      <c r="B11" s="211"/>
      <c r="C11" s="7" t="s">
        <v>8</v>
      </c>
      <c r="D11" s="7"/>
      <c r="E11" s="27" t="s">
        <v>10</v>
      </c>
    </row>
    <row r="12" spans="2:5" ht="14.25" customHeight="1" x14ac:dyDescent="0.2">
      <c r="B12" s="210" t="s">
        <v>3</v>
      </c>
      <c r="C12" s="15"/>
      <c r="D12" s="15"/>
      <c r="E12" s="18"/>
    </row>
    <row r="13" spans="2:5" ht="14.25" customHeight="1" x14ac:dyDescent="0.2">
      <c r="B13" s="211"/>
      <c r="C13" s="7" t="s">
        <v>13</v>
      </c>
      <c r="D13" s="7"/>
      <c r="E13" s="8"/>
    </row>
    <row r="14" spans="2:5" ht="14.25" customHeight="1" x14ac:dyDescent="0.2">
      <c r="B14" s="212"/>
      <c r="C14" s="16"/>
      <c r="D14" s="16"/>
      <c r="E14" s="21"/>
    </row>
    <row r="15" spans="2:5" x14ac:dyDescent="0.2">
      <c r="B15" s="211" t="s">
        <v>4</v>
      </c>
      <c r="C15" s="7" t="s">
        <v>14</v>
      </c>
      <c r="D15" s="7"/>
      <c r="E15" s="9" t="s">
        <v>17</v>
      </c>
    </row>
    <row r="16" spans="2:5" x14ac:dyDescent="0.2">
      <c r="B16" s="211"/>
      <c r="C16" s="7" t="s">
        <v>15</v>
      </c>
      <c r="D16" s="7"/>
      <c r="E16" s="9" t="s">
        <v>18</v>
      </c>
    </row>
    <row r="17" spans="2:5" x14ac:dyDescent="0.2">
      <c r="B17" s="211"/>
      <c r="C17" s="7" t="s">
        <v>16</v>
      </c>
      <c r="D17" s="7"/>
      <c r="E17" s="9" t="s">
        <v>22</v>
      </c>
    </row>
    <row r="18" spans="2:5" x14ac:dyDescent="0.2">
      <c r="B18" s="210" t="s">
        <v>5</v>
      </c>
      <c r="C18" s="15" t="s">
        <v>19</v>
      </c>
      <c r="D18" s="15"/>
      <c r="E18" s="32" t="s">
        <v>23</v>
      </c>
    </row>
    <row r="19" spans="2:5" x14ac:dyDescent="0.2">
      <c r="B19" s="211"/>
      <c r="C19" s="7" t="s">
        <v>20</v>
      </c>
      <c r="D19" s="7"/>
      <c r="E19" s="9" t="s">
        <v>24</v>
      </c>
    </row>
    <row r="20" spans="2:5" x14ac:dyDescent="0.2">
      <c r="B20" s="212"/>
      <c r="C20" s="16" t="s">
        <v>21</v>
      </c>
      <c r="D20" s="16"/>
      <c r="E20" s="33" t="s">
        <v>25</v>
      </c>
    </row>
    <row r="21" spans="2:5" x14ac:dyDescent="0.2">
      <c r="B21" s="105"/>
      <c r="C21" s="7"/>
      <c r="D21" s="7"/>
      <c r="E21" s="9"/>
    </row>
    <row r="22" spans="2:5" x14ac:dyDescent="0.2">
      <c r="B22" s="105"/>
      <c r="C22" s="7"/>
      <c r="D22" s="7"/>
      <c r="E22" s="9"/>
    </row>
    <row r="23" spans="2:5" x14ac:dyDescent="0.2">
      <c r="B23" s="105"/>
      <c r="C23" s="7"/>
      <c r="D23" s="7"/>
      <c r="E23" s="9"/>
    </row>
    <row r="24" spans="2:5" x14ac:dyDescent="0.2">
      <c r="B24" s="105"/>
      <c r="C24" s="7"/>
      <c r="D24" s="7"/>
      <c r="E24" s="9"/>
    </row>
    <row r="25" spans="2:5" x14ac:dyDescent="0.2">
      <c r="B25" s="105"/>
      <c r="C25" s="7"/>
      <c r="D25" s="7"/>
      <c r="E25" s="9"/>
    </row>
    <row r="26" spans="2:5" x14ac:dyDescent="0.2">
      <c r="B26" s="105"/>
      <c r="C26" s="7"/>
      <c r="D26" s="7"/>
      <c r="E26" s="9"/>
    </row>
    <row r="27" spans="2:5" ht="39.950000000000003" customHeight="1" x14ac:dyDescent="0.2">
      <c r="B27" s="197" t="s">
        <v>521</v>
      </c>
      <c r="C27" s="40"/>
      <c r="D27" s="40"/>
      <c r="E27" s="198">
        <f>REKAPITULACE!E20</f>
        <v>0</v>
      </c>
    </row>
    <row r="28" spans="2:5" ht="39.950000000000003" customHeight="1" x14ac:dyDescent="0.2">
      <c r="B28" s="197" t="s">
        <v>522</v>
      </c>
      <c r="C28" s="40"/>
      <c r="D28" s="40"/>
      <c r="E28" s="198">
        <f>REKAPITULACE!E30</f>
        <v>0</v>
      </c>
    </row>
    <row r="29" spans="2:5" ht="39.950000000000003" customHeight="1" x14ac:dyDescent="0.25">
      <c r="B29" s="199" t="s">
        <v>33</v>
      </c>
      <c r="C29" s="200"/>
      <c r="D29" s="200"/>
      <c r="E29" s="104">
        <f>E27+E28</f>
        <v>0</v>
      </c>
    </row>
    <row r="30" spans="2:5" ht="39.950000000000003" customHeight="1" x14ac:dyDescent="0.2">
      <c r="B30" s="11" t="s">
        <v>117</v>
      </c>
      <c r="C30" s="6"/>
      <c r="D30" s="6"/>
      <c r="E30" s="102">
        <f>E29*0.15</f>
        <v>0</v>
      </c>
    </row>
    <row r="31" spans="2:5" ht="39.950000000000003" customHeight="1" x14ac:dyDescent="0.2">
      <c r="B31" s="12" t="s">
        <v>32</v>
      </c>
      <c r="C31" s="13"/>
      <c r="D31" s="13"/>
      <c r="E31" s="103">
        <f>SUM(E29:E30)</f>
        <v>0</v>
      </c>
    </row>
    <row r="32" spans="2:5" x14ac:dyDescent="0.2">
      <c r="B32" s="10"/>
      <c r="C32" s="7"/>
      <c r="D32" s="7"/>
      <c r="E32" s="8"/>
    </row>
    <row r="33" spans="2:5" x14ac:dyDescent="0.2">
      <c r="B33" s="10"/>
      <c r="C33" s="7"/>
      <c r="D33" s="7"/>
      <c r="E33" s="8"/>
    </row>
    <row r="34" spans="2:5" x14ac:dyDescent="0.2">
      <c r="B34" s="10"/>
      <c r="C34" s="7"/>
      <c r="D34" s="7"/>
      <c r="E34" s="8"/>
    </row>
    <row r="35" spans="2:5" x14ac:dyDescent="0.2">
      <c r="B35" s="10"/>
      <c r="C35" s="7"/>
      <c r="D35" s="7"/>
      <c r="E35" s="8"/>
    </row>
    <row r="36" spans="2:5" x14ac:dyDescent="0.2">
      <c r="B36" s="10"/>
      <c r="C36" s="7"/>
      <c r="D36" s="7"/>
      <c r="E36" s="8"/>
    </row>
    <row r="37" spans="2:5" x14ac:dyDescent="0.2">
      <c r="B37" s="10"/>
      <c r="C37" s="7"/>
      <c r="D37" s="7"/>
      <c r="E37" s="8"/>
    </row>
    <row r="38" spans="2:5" x14ac:dyDescent="0.2">
      <c r="B38" s="14" t="s">
        <v>26</v>
      </c>
      <c r="C38" s="15"/>
      <c r="D38" s="15" t="s">
        <v>27</v>
      </c>
      <c r="E38" s="18"/>
    </row>
    <row r="39" spans="2:5" x14ac:dyDescent="0.2">
      <c r="B39" s="19"/>
      <c r="C39" s="7"/>
      <c r="D39" s="7"/>
      <c r="E39" s="8"/>
    </row>
    <row r="40" spans="2:5" x14ac:dyDescent="0.2">
      <c r="B40" s="19"/>
      <c r="C40" s="7"/>
      <c r="D40" s="7"/>
      <c r="E40" s="8"/>
    </row>
    <row r="41" spans="2:5" x14ac:dyDescent="0.2">
      <c r="B41" s="19"/>
      <c r="C41" s="7"/>
      <c r="D41" s="7"/>
      <c r="E41" s="8"/>
    </row>
    <row r="42" spans="2:5" x14ac:dyDescent="0.2">
      <c r="B42" s="19"/>
      <c r="C42" s="7"/>
      <c r="D42" s="7"/>
      <c r="E42" s="8"/>
    </row>
    <row r="43" spans="2:5" x14ac:dyDescent="0.2">
      <c r="B43" s="19"/>
      <c r="C43" s="7"/>
      <c r="D43" s="7"/>
      <c r="E43" s="8"/>
    </row>
    <row r="44" spans="2:5" x14ac:dyDescent="0.2">
      <c r="B44" s="19"/>
      <c r="C44" s="7"/>
      <c r="D44" s="7"/>
      <c r="E44" s="8"/>
    </row>
    <row r="45" spans="2:5" x14ac:dyDescent="0.2">
      <c r="B45" s="19"/>
      <c r="C45" s="7"/>
      <c r="D45" s="7"/>
      <c r="E45" s="8"/>
    </row>
    <row r="46" spans="2:5" x14ac:dyDescent="0.2">
      <c r="B46" s="20" t="s">
        <v>28</v>
      </c>
      <c r="C46" s="17" t="s">
        <v>29</v>
      </c>
      <c r="D46" s="16" t="s">
        <v>28</v>
      </c>
      <c r="E46" s="21" t="s">
        <v>29</v>
      </c>
    </row>
    <row r="47" spans="2:5" x14ac:dyDescent="0.2">
      <c r="B47" s="19"/>
      <c r="C47" s="7"/>
      <c r="D47" s="7"/>
      <c r="E47" s="8"/>
    </row>
    <row r="48" spans="2:5" x14ac:dyDescent="0.2">
      <c r="B48" s="19"/>
      <c r="C48" s="7"/>
      <c r="D48" s="7"/>
      <c r="E48" s="8"/>
    </row>
    <row r="49" spans="2:5" x14ac:dyDescent="0.2">
      <c r="B49" s="19"/>
      <c r="C49" s="7"/>
      <c r="D49" s="7"/>
      <c r="E49" s="8"/>
    </row>
    <row r="50" spans="2:5" x14ac:dyDescent="0.2">
      <c r="B50" s="14" t="s">
        <v>26</v>
      </c>
      <c r="C50" s="15"/>
      <c r="D50" s="15" t="s">
        <v>27</v>
      </c>
      <c r="E50" s="18"/>
    </row>
    <row r="51" spans="2:5" x14ac:dyDescent="0.2">
      <c r="B51" s="19"/>
      <c r="C51" s="7"/>
      <c r="D51" s="7"/>
      <c r="E51" s="8"/>
    </row>
    <row r="52" spans="2:5" x14ac:dyDescent="0.2">
      <c r="B52" s="19"/>
      <c r="C52" s="7"/>
      <c r="D52" s="7"/>
      <c r="E52" s="8"/>
    </row>
    <row r="53" spans="2:5" x14ac:dyDescent="0.2">
      <c r="B53" s="19"/>
      <c r="C53" s="7"/>
      <c r="D53" s="7"/>
      <c r="E53" s="8"/>
    </row>
    <row r="54" spans="2:5" x14ac:dyDescent="0.2">
      <c r="B54" s="19"/>
      <c r="C54" s="7"/>
      <c r="D54" s="7"/>
      <c r="E54" s="8"/>
    </row>
    <row r="55" spans="2:5" x14ac:dyDescent="0.2">
      <c r="B55" s="19"/>
      <c r="C55" s="7"/>
      <c r="D55" s="7"/>
      <c r="E55" s="8"/>
    </row>
    <row r="56" spans="2:5" x14ac:dyDescent="0.2">
      <c r="B56" s="19"/>
      <c r="C56" s="7"/>
      <c r="D56" s="7"/>
      <c r="E56" s="8"/>
    </row>
    <row r="57" spans="2:5" x14ac:dyDescent="0.2">
      <c r="B57" s="19"/>
      <c r="C57" s="7"/>
      <c r="D57" s="7"/>
      <c r="E57" s="8"/>
    </row>
    <row r="58" spans="2:5" x14ac:dyDescent="0.2">
      <c r="B58" s="20" t="s">
        <v>28</v>
      </c>
      <c r="C58" s="17" t="s">
        <v>29</v>
      </c>
      <c r="D58" s="16" t="s">
        <v>28</v>
      </c>
      <c r="E58" s="21" t="s">
        <v>29</v>
      </c>
    </row>
    <row r="59" spans="2:5" x14ac:dyDescent="0.2">
      <c r="B59" s="19"/>
      <c r="C59" s="7"/>
      <c r="D59" s="7"/>
      <c r="E59" s="8"/>
    </row>
    <row r="60" spans="2:5" x14ac:dyDescent="0.2">
      <c r="B60" s="19"/>
      <c r="C60" s="7"/>
      <c r="D60" s="7"/>
      <c r="E60" s="8"/>
    </row>
    <row r="61" spans="2:5" ht="15" thickBot="1" x14ac:dyDescent="0.25">
      <c r="B61" s="22"/>
      <c r="C61" s="23"/>
      <c r="D61" s="23"/>
      <c r="E61" s="24"/>
    </row>
  </sheetData>
  <sheetProtection algorithmName="SHA-512" hashValue="2bt291OPioFQF4kaOn8H+otV8aevpKDpNhjEgGLj8W5XXCBg7vXfklrBWy3pfIUYUZv2QkNS+I+z7qWwz0y/qg==" saltValue="SwHlCfaVfDJzXfbg+3rJTw==" spinCount="100000" sheet="1" objects="1" scenarios="1"/>
  <mergeCells count="6">
    <mergeCell ref="B18:B20"/>
    <mergeCell ref="B6:B8"/>
    <mergeCell ref="B2:E2"/>
    <mergeCell ref="B9:B11"/>
    <mergeCell ref="B12:B14"/>
    <mergeCell ref="B15:B17"/>
  </mergeCells>
  <printOptions horizontalCentered="1"/>
  <pageMargins left="0.59055118110236227" right="0.59055118110236227" top="0.59055118110236227" bottom="0.59055118110236227" header="0" footer="0.19685039370078741"/>
  <pageSetup paperSize="9" scale="80" orientation="portrait" horizontalDpi="1200" verticalDpi="1200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E3643-055A-4818-BE93-5F16DE8D9E11}">
  <sheetPr>
    <pageSetUpPr fitToPage="1"/>
  </sheetPr>
  <dimension ref="B1:E61"/>
  <sheetViews>
    <sheetView zoomScaleNormal="100" workbookViewId="0">
      <selection activeCell="J9" sqref="J9"/>
    </sheetView>
  </sheetViews>
  <sheetFormatPr defaultRowHeight="14.25" x14ac:dyDescent="0.2"/>
  <cols>
    <col min="1" max="1" width="2.7109375" style="1" customWidth="1"/>
    <col min="2" max="2" width="15.7109375" style="1" customWidth="1"/>
    <col min="3" max="4" width="40.7109375" style="1" customWidth="1"/>
    <col min="5" max="5" width="15.7109375" style="1" customWidth="1"/>
    <col min="6" max="16384" width="9.140625" style="1"/>
  </cols>
  <sheetData>
    <row r="1" spans="2:5" ht="14.1" customHeight="1" thickBot="1" x14ac:dyDescent="0.25"/>
    <row r="2" spans="2:5" ht="39.950000000000003" customHeight="1" x14ac:dyDescent="0.2">
      <c r="B2" s="213" t="s">
        <v>31</v>
      </c>
      <c r="C2" s="214"/>
      <c r="D2" s="214"/>
      <c r="E2" s="215"/>
    </row>
    <row r="3" spans="2:5" x14ac:dyDescent="0.2">
      <c r="B3" s="25"/>
      <c r="C3" s="6"/>
      <c r="D3" s="3"/>
      <c r="E3" s="4"/>
    </row>
    <row r="4" spans="2:5" x14ac:dyDescent="0.2">
      <c r="B4" s="10"/>
      <c r="C4" s="5"/>
      <c r="D4" s="5"/>
      <c r="E4" s="2"/>
    </row>
    <row r="5" spans="2:5" x14ac:dyDescent="0.2">
      <c r="B5" s="10"/>
      <c r="C5" s="5"/>
      <c r="D5" s="5"/>
      <c r="E5" s="2"/>
    </row>
    <row r="6" spans="2:5" x14ac:dyDescent="0.2">
      <c r="B6" s="210" t="s">
        <v>1</v>
      </c>
      <c r="C6" s="28" t="str">
        <f>'KRYCÍ LIST'!C6</f>
        <v>Stavební úpravy bytu č. 24/5, 1.NP</v>
      </c>
      <c r="D6" s="28"/>
      <c r="E6" s="29"/>
    </row>
    <row r="7" spans="2:5" x14ac:dyDescent="0.2">
      <c r="B7" s="211"/>
      <c r="C7" s="5" t="str">
        <f>'KRYCÍ LIST'!C7</f>
        <v>Plzeňská 442/211</v>
      </c>
      <c r="D7" s="5"/>
      <c r="E7" s="2"/>
    </row>
    <row r="8" spans="2:5" x14ac:dyDescent="0.2">
      <c r="B8" s="212"/>
      <c r="C8" s="30" t="str">
        <f>'KRYCÍ LIST'!C8</f>
        <v>150 00 Praha 5 - Košíře</v>
      </c>
      <c r="D8" s="30"/>
      <c r="E8" s="31"/>
    </row>
    <row r="9" spans="2:5" x14ac:dyDescent="0.2">
      <c r="B9" s="211" t="s">
        <v>30</v>
      </c>
      <c r="C9" s="7" t="str">
        <f>'KRYCÍ LIST'!C9</f>
        <v>Městská část Praha 5</v>
      </c>
      <c r="D9" s="7" t="s">
        <v>11</v>
      </c>
      <c r="E9" s="27" t="str">
        <f>'KRYCÍ LIST'!E9</f>
        <v>CENTRA a.s.</v>
      </c>
    </row>
    <row r="10" spans="2:5" x14ac:dyDescent="0.2">
      <c r="B10" s="211"/>
      <c r="C10" s="7" t="str">
        <f>'KRYCÍ LIST'!C10</f>
        <v>Nám 14. října 1381/4</v>
      </c>
      <c r="D10" s="7"/>
      <c r="E10" s="9" t="str">
        <f>'KRYCÍ LIST'!E10</f>
        <v>Na Zatlance 1350/13</v>
      </c>
    </row>
    <row r="11" spans="2:5" x14ac:dyDescent="0.2">
      <c r="B11" s="211"/>
      <c r="C11" s="7" t="str">
        <f>'KRYCÍ LIST'!C11</f>
        <v>150 22 Praha 5 - Smíchov</v>
      </c>
      <c r="D11" s="7"/>
      <c r="E11" s="27" t="str">
        <f>'KRYCÍ LIST'!E11</f>
        <v>150 00 Praha 5 - Smíchov</v>
      </c>
    </row>
    <row r="12" spans="2:5" ht="14.25" customHeight="1" x14ac:dyDescent="0.2">
      <c r="B12" s="14"/>
      <c r="C12" s="15"/>
      <c r="D12" s="15"/>
      <c r="E12" s="18"/>
    </row>
    <row r="13" spans="2:5" ht="14.25" customHeight="1" x14ac:dyDescent="0.2">
      <c r="B13" s="10"/>
      <c r="C13" s="7"/>
      <c r="D13" s="7"/>
      <c r="E13" s="8"/>
    </row>
    <row r="14" spans="2:5" ht="14.25" customHeight="1" thickBot="1" x14ac:dyDescent="0.25">
      <c r="B14" s="10"/>
      <c r="C14" s="7"/>
      <c r="D14" s="7"/>
      <c r="E14" s="8"/>
    </row>
    <row r="15" spans="2:5" ht="20.100000000000001" customHeight="1" thickBot="1" x14ac:dyDescent="0.25">
      <c r="B15" s="216" t="s">
        <v>114</v>
      </c>
      <c r="C15" s="217"/>
      <c r="D15" s="217"/>
      <c r="E15" s="218"/>
    </row>
    <row r="16" spans="2:5" ht="20.100000000000001" customHeight="1" thickBot="1" x14ac:dyDescent="0.25">
      <c r="B16" s="34" t="s">
        <v>34</v>
      </c>
      <c r="C16" s="44" t="s">
        <v>35</v>
      </c>
      <c r="D16" s="36"/>
      <c r="E16" s="35" t="s">
        <v>36</v>
      </c>
    </row>
    <row r="17" spans="2:5" ht="20.100000000000001" customHeight="1" x14ac:dyDescent="0.2">
      <c r="B17" s="41" t="s">
        <v>37</v>
      </c>
      <c r="C17" s="94" t="s">
        <v>42</v>
      </c>
      <c r="D17" s="39"/>
      <c r="E17" s="99">
        <f>'A. ASŘ - OPRAVY'!G96</f>
        <v>0</v>
      </c>
    </row>
    <row r="18" spans="2:5" ht="20.100000000000001" customHeight="1" x14ac:dyDescent="0.2">
      <c r="B18" s="42" t="s">
        <v>38</v>
      </c>
      <c r="C18" s="95" t="s">
        <v>43</v>
      </c>
      <c r="D18" s="40"/>
      <c r="E18" s="100">
        <f>'B. ZTI - OPRAVY'!G70</f>
        <v>0</v>
      </c>
    </row>
    <row r="19" spans="2:5" ht="20.100000000000001" customHeight="1" thickBot="1" x14ac:dyDescent="0.25">
      <c r="B19" s="42" t="s">
        <v>39</v>
      </c>
      <c r="C19" s="95" t="s">
        <v>45</v>
      </c>
      <c r="D19" s="40"/>
      <c r="E19" s="100">
        <f>'C. EI - OPRAVY'!G45</f>
        <v>0</v>
      </c>
    </row>
    <row r="20" spans="2:5" ht="20.100000000000001" customHeight="1" thickTop="1" thickBot="1" x14ac:dyDescent="0.25">
      <c r="B20" s="37" t="s">
        <v>115</v>
      </c>
      <c r="C20" s="38"/>
      <c r="D20" s="38"/>
      <c r="E20" s="101">
        <f>SUM(E17:E19)</f>
        <v>0</v>
      </c>
    </row>
    <row r="21" spans="2:5" x14ac:dyDescent="0.2">
      <c r="B21" s="26"/>
      <c r="C21" s="7"/>
      <c r="D21" s="7"/>
      <c r="E21" s="9"/>
    </row>
    <row r="22" spans="2:5" x14ac:dyDescent="0.2">
      <c r="B22" s="26"/>
      <c r="C22" s="7"/>
      <c r="D22" s="7"/>
      <c r="E22" s="9"/>
    </row>
    <row r="23" spans="2:5" ht="15" thickBot="1" x14ac:dyDescent="0.25">
      <c r="B23" s="26"/>
      <c r="C23" s="7"/>
      <c r="D23" s="7"/>
      <c r="E23" s="9"/>
    </row>
    <row r="24" spans="2:5" ht="20.100000000000001" customHeight="1" thickBot="1" x14ac:dyDescent="0.25">
      <c r="B24" s="216" t="s">
        <v>116</v>
      </c>
      <c r="C24" s="217"/>
      <c r="D24" s="217"/>
      <c r="E24" s="218"/>
    </row>
    <row r="25" spans="2:5" ht="20.100000000000001" customHeight="1" thickBot="1" x14ac:dyDescent="0.25">
      <c r="B25" s="34" t="s">
        <v>34</v>
      </c>
      <c r="C25" s="44" t="s">
        <v>35</v>
      </c>
      <c r="D25" s="36"/>
      <c r="E25" s="35" t="s">
        <v>36</v>
      </c>
    </row>
    <row r="26" spans="2:5" ht="20.100000000000001" customHeight="1" x14ac:dyDescent="0.2">
      <c r="B26" s="41" t="s">
        <v>40</v>
      </c>
      <c r="C26" s="97" t="s">
        <v>42</v>
      </c>
      <c r="D26" s="39"/>
      <c r="E26" s="99">
        <f>'D. ASŘ - INVESTICE'!G27</f>
        <v>0</v>
      </c>
    </row>
    <row r="27" spans="2:5" ht="20.100000000000001" customHeight="1" x14ac:dyDescent="0.2">
      <c r="B27" s="42" t="s">
        <v>41</v>
      </c>
      <c r="C27" s="95" t="s">
        <v>43</v>
      </c>
      <c r="D27" s="40"/>
      <c r="E27" s="100">
        <f>'E. ZTI - INVESTICE'!G23</f>
        <v>0</v>
      </c>
    </row>
    <row r="28" spans="2:5" ht="20.100000000000001" customHeight="1" x14ac:dyDescent="0.2">
      <c r="B28" s="42" t="s">
        <v>142</v>
      </c>
      <c r="C28" s="98" t="s">
        <v>44</v>
      </c>
      <c r="D28" s="40"/>
      <c r="E28" s="100">
        <f>'F. VZDUCHOTECHNIKA - INVESTICE'!G17</f>
        <v>0</v>
      </c>
    </row>
    <row r="29" spans="2:5" ht="20.100000000000001" customHeight="1" thickBot="1" x14ac:dyDescent="0.25">
      <c r="B29" s="42" t="s">
        <v>143</v>
      </c>
      <c r="C29" s="95" t="s">
        <v>45</v>
      </c>
      <c r="D29" s="40"/>
      <c r="E29" s="100">
        <f>'G. EI - INVESTICE'!G12</f>
        <v>0</v>
      </c>
    </row>
    <row r="30" spans="2:5" ht="20.100000000000001" customHeight="1" thickTop="1" thickBot="1" x14ac:dyDescent="0.25">
      <c r="B30" s="37" t="s">
        <v>523</v>
      </c>
      <c r="C30" s="38"/>
      <c r="D30" s="38"/>
      <c r="E30" s="101">
        <f>SUM(E26:E29)</f>
        <v>0</v>
      </c>
    </row>
    <row r="31" spans="2:5" x14ac:dyDescent="0.2">
      <c r="B31" s="10"/>
      <c r="C31" s="7"/>
      <c r="D31" s="7"/>
      <c r="E31" s="8"/>
    </row>
    <row r="32" spans="2:5" x14ac:dyDescent="0.2">
      <c r="B32" s="10"/>
      <c r="C32" s="7"/>
      <c r="D32" s="7"/>
      <c r="E32" s="8"/>
    </row>
    <row r="33" spans="2:5" x14ac:dyDescent="0.2">
      <c r="B33" s="10"/>
      <c r="C33" s="7"/>
      <c r="D33" s="7"/>
      <c r="E33" s="8"/>
    </row>
    <row r="34" spans="2:5" x14ac:dyDescent="0.2">
      <c r="B34" s="10"/>
      <c r="C34" s="7"/>
      <c r="D34" s="7"/>
      <c r="E34" s="8"/>
    </row>
    <row r="35" spans="2:5" x14ac:dyDescent="0.2">
      <c r="B35" s="10"/>
      <c r="C35" s="7"/>
      <c r="D35" s="7"/>
      <c r="E35" s="8"/>
    </row>
    <row r="36" spans="2:5" x14ac:dyDescent="0.2">
      <c r="B36" s="10"/>
      <c r="C36" s="7"/>
      <c r="D36" s="7"/>
      <c r="E36" s="8"/>
    </row>
    <row r="37" spans="2:5" x14ac:dyDescent="0.2">
      <c r="B37" s="10"/>
      <c r="C37" s="7"/>
      <c r="D37" s="7"/>
      <c r="E37" s="8"/>
    </row>
    <row r="38" spans="2:5" x14ac:dyDescent="0.2">
      <c r="B38" s="10"/>
      <c r="C38" s="7"/>
      <c r="D38" s="7"/>
      <c r="E38" s="8"/>
    </row>
    <row r="39" spans="2:5" x14ac:dyDescent="0.2">
      <c r="B39" s="10"/>
      <c r="C39" s="7"/>
      <c r="D39" s="7"/>
      <c r="E39" s="8"/>
    </row>
    <row r="40" spans="2:5" x14ac:dyDescent="0.2">
      <c r="B40" s="19"/>
      <c r="C40" s="7"/>
      <c r="D40" s="7"/>
      <c r="E40" s="8"/>
    </row>
    <row r="41" spans="2:5" x14ac:dyDescent="0.2">
      <c r="B41" s="19"/>
      <c r="C41" s="7"/>
      <c r="D41" s="7"/>
      <c r="E41" s="8"/>
    </row>
    <row r="42" spans="2:5" x14ac:dyDescent="0.2">
      <c r="B42" s="19"/>
      <c r="C42" s="7"/>
      <c r="D42" s="7"/>
      <c r="E42" s="8"/>
    </row>
    <row r="43" spans="2:5" x14ac:dyDescent="0.2">
      <c r="B43" s="19"/>
      <c r="C43" s="7"/>
      <c r="D43" s="7"/>
      <c r="E43" s="8"/>
    </row>
    <row r="44" spans="2:5" x14ac:dyDescent="0.2">
      <c r="B44" s="19"/>
      <c r="C44" s="7"/>
      <c r="D44" s="7"/>
      <c r="E44" s="8"/>
    </row>
    <row r="45" spans="2:5" x14ac:dyDescent="0.2">
      <c r="B45" s="19"/>
      <c r="C45" s="7"/>
      <c r="D45" s="7"/>
      <c r="E45" s="8"/>
    </row>
    <row r="46" spans="2:5" x14ac:dyDescent="0.2">
      <c r="B46" s="19"/>
      <c r="C46" s="7"/>
      <c r="D46" s="7"/>
      <c r="E46" s="8"/>
    </row>
    <row r="47" spans="2:5" x14ac:dyDescent="0.2">
      <c r="B47" s="19"/>
      <c r="C47" s="43"/>
      <c r="D47" s="7"/>
      <c r="E47" s="8"/>
    </row>
    <row r="48" spans="2:5" x14ac:dyDescent="0.2">
      <c r="B48" s="19"/>
      <c r="C48" s="7"/>
      <c r="D48" s="7"/>
      <c r="E48" s="8"/>
    </row>
    <row r="49" spans="2:5" x14ac:dyDescent="0.2">
      <c r="B49" s="19"/>
      <c r="C49" s="7"/>
      <c r="D49" s="7"/>
      <c r="E49" s="8"/>
    </row>
    <row r="50" spans="2:5" x14ac:dyDescent="0.2">
      <c r="B50" s="19"/>
      <c r="C50" s="7"/>
      <c r="D50" s="7"/>
      <c r="E50" s="8"/>
    </row>
    <row r="51" spans="2:5" x14ac:dyDescent="0.2">
      <c r="B51" s="10"/>
      <c r="C51" s="7"/>
      <c r="D51" s="7"/>
      <c r="E51" s="8"/>
    </row>
    <row r="52" spans="2:5" x14ac:dyDescent="0.2">
      <c r="B52" s="19"/>
      <c r="C52" s="7"/>
      <c r="D52" s="7"/>
      <c r="E52" s="8"/>
    </row>
    <row r="53" spans="2:5" x14ac:dyDescent="0.2">
      <c r="B53" s="19"/>
      <c r="C53" s="7"/>
      <c r="D53" s="7"/>
      <c r="E53" s="8"/>
    </row>
    <row r="54" spans="2:5" x14ac:dyDescent="0.2">
      <c r="B54" s="19"/>
      <c r="C54" s="7"/>
      <c r="D54" s="7"/>
      <c r="E54" s="8"/>
    </row>
    <row r="55" spans="2:5" x14ac:dyDescent="0.2">
      <c r="B55" s="19"/>
      <c r="C55" s="7"/>
      <c r="D55" s="7"/>
      <c r="E55" s="8"/>
    </row>
    <row r="56" spans="2:5" x14ac:dyDescent="0.2">
      <c r="B56" s="19"/>
      <c r="C56" s="7"/>
      <c r="D56" s="7"/>
      <c r="E56" s="8"/>
    </row>
    <row r="57" spans="2:5" x14ac:dyDescent="0.2">
      <c r="B57" s="19"/>
      <c r="C57" s="7"/>
      <c r="D57" s="7"/>
      <c r="E57" s="8"/>
    </row>
    <row r="58" spans="2:5" x14ac:dyDescent="0.2">
      <c r="B58" s="19"/>
      <c r="C58" s="7"/>
      <c r="D58" s="7"/>
      <c r="E58" s="8"/>
    </row>
    <row r="59" spans="2:5" x14ac:dyDescent="0.2">
      <c r="B59" s="19"/>
      <c r="C59" s="43"/>
      <c r="D59" s="7"/>
      <c r="E59" s="8"/>
    </row>
    <row r="60" spans="2:5" x14ac:dyDescent="0.2">
      <c r="B60" s="19"/>
      <c r="C60" s="7"/>
      <c r="D60" s="7"/>
      <c r="E60" s="8"/>
    </row>
    <row r="61" spans="2:5" ht="15" thickBot="1" x14ac:dyDescent="0.25">
      <c r="B61" s="22"/>
      <c r="C61" s="23"/>
      <c r="D61" s="23"/>
      <c r="E61" s="24"/>
    </row>
  </sheetData>
  <sheetProtection algorithmName="SHA-512" hashValue="RJmbSGbjPUmTuwkKMirBZBn347bzYDExABAF0El51ADLRqcLdrTYekBubIvAbUDl5cBVQFQDmd4boltPpuGwng==" saltValue="kBuW+d8JAD3Cq/EVmAdxZQ==" spinCount="100000" sheet="1" objects="1" scenarios="1"/>
  <mergeCells count="5">
    <mergeCell ref="B2:E2"/>
    <mergeCell ref="B6:B8"/>
    <mergeCell ref="B9:B11"/>
    <mergeCell ref="B15:E15"/>
    <mergeCell ref="B24:E24"/>
  </mergeCells>
  <printOptions horizontalCentered="1"/>
  <pageMargins left="0.59055118110236227" right="0.59055118110236227" top="0.59055118110236227" bottom="0.59055118110236227" header="0" footer="0.19685039370078741"/>
  <pageSetup paperSize="9" scale="80" orientation="portrait" horizontalDpi="1200" verticalDpi="1200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C84A-9121-4330-97D3-2979C65B9449}">
  <dimension ref="B1:G96"/>
  <sheetViews>
    <sheetView zoomScaleNormal="100" workbookViewId="0">
      <selection activeCell="J5" sqref="J5"/>
    </sheetView>
  </sheetViews>
  <sheetFormatPr defaultRowHeight="14.25" x14ac:dyDescent="0.2"/>
  <cols>
    <col min="1" max="1" width="2.7109375" style="1" customWidth="1"/>
    <col min="2" max="2" width="11.7109375" style="1" customWidth="1"/>
    <col min="3" max="3" width="70.7109375" style="1" customWidth="1"/>
    <col min="4" max="4" width="7.7109375" style="1" customWidth="1"/>
    <col min="5" max="5" width="12.7109375" style="1" customWidth="1"/>
    <col min="6" max="7" width="15.7109375" style="82" customWidth="1"/>
    <col min="8" max="16384" width="9.140625" style="1"/>
  </cols>
  <sheetData>
    <row r="1" spans="2:7" ht="15" thickBot="1" x14ac:dyDescent="0.25"/>
    <row r="2" spans="2:7" ht="24" thickBot="1" x14ac:dyDescent="0.25">
      <c r="B2" s="228" t="s">
        <v>140</v>
      </c>
      <c r="C2" s="229"/>
      <c r="D2" s="229"/>
      <c r="E2" s="229"/>
      <c r="F2" s="229"/>
      <c r="G2" s="230"/>
    </row>
    <row r="3" spans="2:7" ht="30.75" thickBot="1" x14ac:dyDescent="0.25">
      <c r="B3" s="45" t="s">
        <v>46</v>
      </c>
      <c r="C3" s="46" t="s">
        <v>35</v>
      </c>
      <c r="D3" s="47" t="s">
        <v>47</v>
      </c>
      <c r="E3" s="48" t="s">
        <v>48</v>
      </c>
      <c r="F3" s="83" t="s">
        <v>49</v>
      </c>
      <c r="G3" s="84" t="s">
        <v>50</v>
      </c>
    </row>
    <row r="4" spans="2:7" ht="28.5" x14ac:dyDescent="0.2">
      <c r="B4" s="49"/>
      <c r="C4" s="50" t="s">
        <v>51</v>
      </c>
      <c r="D4" s="51"/>
      <c r="E4" s="52"/>
      <c r="F4" s="85"/>
      <c r="G4" s="106"/>
    </row>
    <row r="5" spans="2:7" ht="28.5" x14ac:dyDescent="0.2">
      <c r="B5" s="53"/>
      <c r="C5" s="54" t="s">
        <v>52</v>
      </c>
      <c r="D5" s="55"/>
      <c r="E5" s="56"/>
      <c r="F5" s="86"/>
      <c r="G5" s="87"/>
    </row>
    <row r="6" spans="2:7" ht="15" x14ac:dyDescent="0.2">
      <c r="B6" s="57" t="s">
        <v>53</v>
      </c>
      <c r="C6" s="58" t="s">
        <v>421</v>
      </c>
      <c r="D6" s="59"/>
      <c r="E6" s="60"/>
      <c r="F6" s="88"/>
      <c r="G6" s="89"/>
    </row>
    <row r="7" spans="2:7" ht="16.5" x14ac:dyDescent="0.2">
      <c r="B7" s="53" t="s">
        <v>55</v>
      </c>
      <c r="C7" s="74" t="s">
        <v>120</v>
      </c>
      <c r="D7" s="55" t="s">
        <v>59</v>
      </c>
      <c r="E7" s="56">
        <v>10</v>
      </c>
      <c r="F7" s="201"/>
      <c r="G7" s="87">
        <f t="shared" ref="G7:G9" si="0">E7*F7</f>
        <v>0</v>
      </c>
    </row>
    <row r="8" spans="2:7" x14ac:dyDescent="0.2">
      <c r="B8" s="53" t="s">
        <v>57</v>
      </c>
      <c r="C8" s="54" t="s">
        <v>422</v>
      </c>
      <c r="D8" s="55" t="s">
        <v>56</v>
      </c>
      <c r="E8" s="56">
        <v>1</v>
      </c>
      <c r="F8" s="201"/>
      <c r="G8" s="87">
        <f t="shared" si="0"/>
        <v>0</v>
      </c>
    </row>
    <row r="9" spans="2:7" x14ac:dyDescent="0.2">
      <c r="B9" s="53" t="s">
        <v>58</v>
      </c>
      <c r="C9" s="54" t="s">
        <v>423</v>
      </c>
      <c r="D9" s="55" t="s">
        <v>56</v>
      </c>
      <c r="E9" s="56">
        <v>1</v>
      </c>
      <c r="F9" s="201"/>
      <c r="G9" s="87">
        <f t="shared" si="0"/>
        <v>0</v>
      </c>
    </row>
    <row r="10" spans="2:7" ht="15" x14ac:dyDescent="0.2">
      <c r="B10" s="57" t="s">
        <v>417</v>
      </c>
      <c r="C10" s="58" t="s">
        <v>54</v>
      </c>
      <c r="D10" s="59"/>
      <c r="E10" s="60"/>
      <c r="F10" s="60"/>
      <c r="G10" s="89"/>
    </row>
    <row r="11" spans="2:7" ht="28.5" x14ac:dyDescent="0.2">
      <c r="B11" s="53" t="s">
        <v>407</v>
      </c>
      <c r="C11" s="61" t="s">
        <v>78</v>
      </c>
      <c r="D11" s="55" t="s">
        <v>59</v>
      </c>
      <c r="E11" s="78">
        <v>33.9</v>
      </c>
      <c r="F11" s="201"/>
      <c r="G11" s="87">
        <f>E11*F11</f>
        <v>0</v>
      </c>
    </row>
    <row r="12" spans="2:7" ht="16.5" x14ac:dyDescent="0.2">
      <c r="B12" s="53" t="s">
        <v>408</v>
      </c>
      <c r="C12" s="61" t="s">
        <v>432</v>
      </c>
      <c r="D12" s="55" t="s">
        <v>59</v>
      </c>
      <c r="E12" s="78">
        <v>27.32</v>
      </c>
      <c r="F12" s="201"/>
      <c r="G12" s="87">
        <f t="shared" ref="G12:G21" si="1">E12*F12</f>
        <v>0</v>
      </c>
    </row>
    <row r="13" spans="2:7" ht="16.5" x14ac:dyDescent="0.2">
      <c r="B13" s="53" t="s">
        <v>409</v>
      </c>
      <c r="C13" s="61" t="s">
        <v>433</v>
      </c>
      <c r="D13" s="55" t="s">
        <v>59</v>
      </c>
      <c r="E13" s="78">
        <v>2.72</v>
      </c>
      <c r="F13" s="201"/>
      <c r="G13" s="87">
        <f t="shared" si="1"/>
        <v>0</v>
      </c>
    </row>
    <row r="14" spans="2:7" ht="16.5" x14ac:dyDescent="0.2">
      <c r="B14" s="53" t="s">
        <v>410</v>
      </c>
      <c r="C14" s="61" t="s">
        <v>80</v>
      </c>
      <c r="D14" s="55" t="s">
        <v>59</v>
      </c>
      <c r="E14" s="78">
        <v>21.5</v>
      </c>
      <c r="F14" s="201"/>
      <c r="G14" s="87">
        <f t="shared" si="1"/>
        <v>0</v>
      </c>
    </row>
    <row r="15" spans="2:7" ht="16.5" x14ac:dyDescent="0.2">
      <c r="B15" s="53" t="s">
        <v>411</v>
      </c>
      <c r="C15" s="61" t="s">
        <v>79</v>
      </c>
      <c r="D15" s="55" t="s">
        <v>59</v>
      </c>
      <c r="E15" s="78">
        <v>3.1</v>
      </c>
      <c r="F15" s="201"/>
      <c r="G15" s="87">
        <f t="shared" si="1"/>
        <v>0</v>
      </c>
    </row>
    <row r="16" spans="2:7" ht="16.5" x14ac:dyDescent="0.2">
      <c r="B16" s="53" t="s">
        <v>412</v>
      </c>
      <c r="C16" s="61" t="s">
        <v>434</v>
      </c>
      <c r="D16" s="55" t="s">
        <v>59</v>
      </c>
      <c r="E16" s="78">
        <v>30</v>
      </c>
      <c r="F16" s="201"/>
      <c r="G16" s="87">
        <f t="shared" si="1"/>
        <v>0</v>
      </c>
    </row>
    <row r="17" spans="2:7" ht="16.5" x14ac:dyDescent="0.2">
      <c r="B17" s="53" t="s">
        <v>424</v>
      </c>
      <c r="C17" s="61" t="s">
        <v>134</v>
      </c>
      <c r="D17" s="55" t="s">
        <v>59</v>
      </c>
      <c r="E17" s="78">
        <v>10.7</v>
      </c>
      <c r="F17" s="201"/>
      <c r="G17" s="87">
        <f t="shared" si="1"/>
        <v>0</v>
      </c>
    </row>
    <row r="18" spans="2:7" x14ac:dyDescent="0.2">
      <c r="B18" s="53" t="s">
        <v>425</v>
      </c>
      <c r="C18" s="61" t="s">
        <v>82</v>
      </c>
      <c r="D18" s="55" t="s">
        <v>61</v>
      </c>
      <c r="E18" s="78">
        <v>0.65</v>
      </c>
      <c r="F18" s="201"/>
      <c r="G18" s="87">
        <f t="shared" si="1"/>
        <v>0</v>
      </c>
    </row>
    <row r="19" spans="2:7" x14ac:dyDescent="0.2">
      <c r="B19" s="53" t="s">
        <v>426</v>
      </c>
      <c r="C19" s="61" t="s">
        <v>83</v>
      </c>
      <c r="D19" s="55" t="s">
        <v>61</v>
      </c>
      <c r="E19" s="78">
        <v>0.85</v>
      </c>
      <c r="F19" s="201"/>
      <c r="G19" s="87">
        <f t="shared" si="1"/>
        <v>0</v>
      </c>
    </row>
    <row r="20" spans="2:7" x14ac:dyDescent="0.2">
      <c r="B20" s="53" t="s">
        <v>427</v>
      </c>
      <c r="C20" s="61" t="s">
        <v>81</v>
      </c>
      <c r="D20" s="55" t="s">
        <v>61</v>
      </c>
      <c r="E20" s="78">
        <v>0.7</v>
      </c>
      <c r="F20" s="201"/>
      <c r="G20" s="87">
        <f t="shared" si="1"/>
        <v>0</v>
      </c>
    </row>
    <row r="21" spans="2:7" ht="16.5" x14ac:dyDescent="0.2">
      <c r="B21" s="53" t="s">
        <v>428</v>
      </c>
      <c r="C21" s="61" t="s">
        <v>121</v>
      </c>
      <c r="D21" s="55" t="s">
        <v>59</v>
      </c>
      <c r="E21" s="78">
        <v>33.6</v>
      </c>
      <c r="F21" s="201"/>
      <c r="G21" s="87">
        <f t="shared" si="1"/>
        <v>0</v>
      </c>
    </row>
    <row r="22" spans="2:7" ht="16.5" x14ac:dyDescent="0.2">
      <c r="B22" s="53" t="s">
        <v>429</v>
      </c>
      <c r="C22" s="61" t="s">
        <v>84</v>
      </c>
      <c r="D22" s="55" t="s">
        <v>59</v>
      </c>
      <c r="E22" s="78">
        <f>E21/4</f>
        <v>8.4</v>
      </c>
      <c r="F22" s="201"/>
      <c r="G22" s="87">
        <f>E22*F22</f>
        <v>0</v>
      </c>
    </row>
    <row r="23" spans="2:7" x14ac:dyDescent="0.2">
      <c r="B23" s="53" t="s">
        <v>430</v>
      </c>
      <c r="C23" s="61" t="s">
        <v>435</v>
      </c>
      <c r="D23" s="55" t="s">
        <v>56</v>
      </c>
      <c r="E23" s="78">
        <v>1</v>
      </c>
      <c r="F23" s="201"/>
      <c r="G23" s="87">
        <f>E23*F23</f>
        <v>0</v>
      </c>
    </row>
    <row r="24" spans="2:7" x14ac:dyDescent="0.2">
      <c r="B24" s="53" t="s">
        <v>431</v>
      </c>
      <c r="C24" s="61" t="s">
        <v>111</v>
      </c>
      <c r="D24" s="55" t="s">
        <v>60</v>
      </c>
      <c r="E24" s="78">
        <v>1</v>
      </c>
      <c r="F24" s="201"/>
      <c r="G24" s="87">
        <f>E24*F24</f>
        <v>0</v>
      </c>
    </row>
    <row r="25" spans="2:7" ht="15" x14ac:dyDescent="0.2">
      <c r="B25" s="57" t="s">
        <v>62</v>
      </c>
      <c r="C25" s="66" t="s">
        <v>67</v>
      </c>
      <c r="D25" s="59"/>
      <c r="E25" s="79"/>
      <c r="F25" s="79"/>
      <c r="G25" s="89"/>
    </row>
    <row r="26" spans="2:7" x14ac:dyDescent="0.2">
      <c r="B26" s="219" t="s">
        <v>64</v>
      </c>
      <c r="C26" s="61" t="s">
        <v>90</v>
      </c>
      <c r="D26" s="222" t="s">
        <v>59</v>
      </c>
      <c r="E26" s="225">
        <v>20.9</v>
      </c>
      <c r="F26" s="231"/>
      <c r="G26" s="234">
        <f>E26*F26</f>
        <v>0</v>
      </c>
    </row>
    <row r="27" spans="2:7" x14ac:dyDescent="0.2">
      <c r="B27" s="220"/>
      <c r="C27" s="67" t="s">
        <v>92</v>
      </c>
      <c r="D27" s="223"/>
      <c r="E27" s="226"/>
      <c r="F27" s="232"/>
      <c r="G27" s="235"/>
    </row>
    <row r="28" spans="2:7" x14ac:dyDescent="0.2">
      <c r="B28" s="220"/>
      <c r="C28" s="68" t="s">
        <v>91</v>
      </c>
      <c r="D28" s="223"/>
      <c r="E28" s="226"/>
      <c r="F28" s="232"/>
      <c r="G28" s="235"/>
    </row>
    <row r="29" spans="2:7" x14ac:dyDescent="0.2">
      <c r="B29" s="220"/>
      <c r="C29" s="68" t="s">
        <v>93</v>
      </c>
      <c r="D29" s="223"/>
      <c r="E29" s="226"/>
      <c r="F29" s="232"/>
      <c r="G29" s="235"/>
    </row>
    <row r="30" spans="2:7" x14ac:dyDescent="0.2">
      <c r="B30" s="220"/>
      <c r="C30" s="68" t="s">
        <v>94</v>
      </c>
      <c r="D30" s="223"/>
      <c r="E30" s="226"/>
      <c r="F30" s="232"/>
      <c r="G30" s="235"/>
    </row>
    <row r="31" spans="2:7" x14ac:dyDescent="0.2">
      <c r="B31" s="220"/>
      <c r="C31" s="68" t="s">
        <v>437</v>
      </c>
      <c r="D31" s="223"/>
      <c r="E31" s="226"/>
      <c r="F31" s="232"/>
      <c r="G31" s="235"/>
    </row>
    <row r="32" spans="2:7" x14ac:dyDescent="0.2">
      <c r="B32" s="220"/>
      <c r="C32" s="68" t="s">
        <v>436</v>
      </c>
      <c r="D32" s="223"/>
      <c r="E32" s="226"/>
      <c r="F32" s="232"/>
      <c r="G32" s="235"/>
    </row>
    <row r="33" spans="2:7" x14ac:dyDescent="0.2">
      <c r="B33" s="220"/>
      <c r="C33" s="68" t="s">
        <v>95</v>
      </c>
      <c r="D33" s="223"/>
      <c r="E33" s="226"/>
      <c r="F33" s="232"/>
      <c r="G33" s="235"/>
    </row>
    <row r="34" spans="2:7" x14ac:dyDescent="0.2">
      <c r="B34" s="220"/>
      <c r="C34" s="68" t="s">
        <v>96</v>
      </c>
      <c r="D34" s="223"/>
      <c r="E34" s="226"/>
      <c r="F34" s="232"/>
      <c r="G34" s="235"/>
    </row>
    <row r="35" spans="2:7" x14ac:dyDescent="0.2">
      <c r="B35" s="221"/>
      <c r="C35" s="69" t="s">
        <v>438</v>
      </c>
      <c r="D35" s="224"/>
      <c r="E35" s="227"/>
      <c r="F35" s="233"/>
      <c r="G35" s="236"/>
    </row>
    <row r="36" spans="2:7" x14ac:dyDescent="0.2">
      <c r="B36" s="219" t="s">
        <v>65</v>
      </c>
      <c r="C36" s="61" t="s">
        <v>97</v>
      </c>
      <c r="D36" s="222" t="s">
        <v>59</v>
      </c>
      <c r="E36" s="225">
        <v>3.93</v>
      </c>
      <c r="F36" s="231"/>
      <c r="G36" s="234">
        <f>E36*F36</f>
        <v>0</v>
      </c>
    </row>
    <row r="37" spans="2:7" x14ac:dyDescent="0.2">
      <c r="B37" s="220"/>
      <c r="C37" s="67" t="s">
        <v>98</v>
      </c>
      <c r="D37" s="223"/>
      <c r="E37" s="226"/>
      <c r="F37" s="232"/>
      <c r="G37" s="235"/>
    </row>
    <row r="38" spans="2:7" x14ac:dyDescent="0.2">
      <c r="B38" s="220"/>
      <c r="C38" s="68" t="s">
        <v>99</v>
      </c>
      <c r="D38" s="223"/>
      <c r="E38" s="226"/>
      <c r="F38" s="232"/>
      <c r="G38" s="235"/>
    </row>
    <row r="39" spans="2:7" x14ac:dyDescent="0.2">
      <c r="B39" s="220"/>
      <c r="C39" s="68" t="s">
        <v>100</v>
      </c>
      <c r="D39" s="223"/>
      <c r="E39" s="226"/>
      <c r="F39" s="232"/>
      <c r="G39" s="235"/>
    </row>
    <row r="40" spans="2:7" x14ac:dyDescent="0.2">
      <c r="B40" s="220"/>
      <c r="C40" s="68" t="s">
        <v>94</v>
      </c>
      <c r="D40" s="223"/>
      <c r="E40" s="226"/>
      <c r="F40" s="232"/>
      <c r="G40" s="235"/>
    </row>
    <row r="41" spans="2:7" x14ac:dyDescent="0.2">
      <c r="B41" s="220"/>
      <c r="C41" s="68" t="s">
        <v>437</v>
      </c>
      <c r="D41" s="223"/>
      <c r="E41" s="226"/>
      <c r="F41" s="232"/>
      <c r="G41" s="235"/>
    </row>
    <row r="42" spans="2:7" x14ac:dyDescent="0.2">
      <c r="B42" s="220"/>
      <c r="C42" s="68" t="s">
        <v>436</v>
      </c>
      <c r="D42" s="223"/>
      <c r="E42" s="226"/>
      <c r="F42" s="232"/>
      <c r="G42" s="235"/>
    </row>
    <row r="43" spans="2:7" x14ac:dyDescent="0.2">
      <c r="B43" s="220"/>
      <c r="C43" s="68" t="s">
        <v>95</v>
      </c>
      <c r="D43" s="223"/>
      <c r="E43" s="226"/>
      <c r="F43" s="232"/>
      <c r="G43" s="235"/>
    </row>
    <row r="44" spans="2:7" x14ac:dyDescent="0.2">
      <c r="B44" s="220"/>
      <c r="C44" s="68" t="s">
        <v>96</v>
      </c>
      <c r="D44" s="223"/>
      <c r="E44" s="226"/>
      <c r="F44" s="232"/>
      <c r="G44" s="235"/>
    </row>
    <row r="45" spans="2:7" x14ac:dyDescent="0.2">
      <c r="B45" s="221"/>
      <c r="C45" s="69" t="s">
        <v>438</v>
      </c>
      <c r="D45" s="224"/>
      <c r="E45" s="227"/>
      <c r="F45" s="233"/>
      <c r="G45" s="236"/>
    </row>
    <row r="46" spans="2:7" x14ac:dyDescent="0.2">
      <c r="B46" s="219" t="s">
        <v>439</v>
      </c>
      <c r="C46" s="61" t="s">
        <v>101</v>
      </c>
      <c r="D46" s="222" t="s">
        <v>59</v>
      </c>
      <c r="E46" s="225">
        <v>2.1</v>
      </c>
      <c r="F46" s="231"/>
      <c r="G46" s="234">
        <f>E46*F46</f>
        <v>0</v>
      </c>
    </row>
    <row r="47" spans="2:7" x14ac:dyDescent="0.2">
      <c r="B47" s="220"/>
      <c r="C47" s="67" t="s">
        <v>98</v>
      </c>
      <c r="D47" s="223"/>
      <c r="E47" s="226"/>
      <c r="F47" s="232"/>
      <c r="G47" s="235"/>
    </row>
    <row r="48" spans="2:7" x14ac:dyDescent="0.2">
      <c r="B48" s="220"/>
      <c r="C48" s="68" t="s">
        <v>99</v>
      </c>
      <c r="D48" s="223"/>
      <c r="E48" s="226"/>
      <c r="F48" s="232"/>
      <c r="G48" s="235"/>
    </row>
    <row r="49" spans="2:7" x14ac:dyDescent="0.2">
      <c r="B49" s="220"/>
      <c r="C49" s="68" t="s">
        <v>94</v>
      </c>
      <c r="D49" s="223"/>
      <c r="E49" s="226"/>
      <c r="F49" s="232"/>
      <c r="G49" s="235"/>
    </row>
    <row r="50" spans="2:7" x14ac:dyDescent="0.2">
      <c r="B50" s="220"/>
      <c r="C50" s="68" t="s">
        <v>437</v>
      </c>
      <c r="D50" s="223"/>
      <c r="E50" s="226"/>
      <c r="F50" s="232"/>
      <c r="G50" s="235"/>
    </row>
    <row r="51" spans="2:7" x14ac:dyDescent="0.2">
      <c r="B51" s="220"/>
      <c r="C51" s="68" t="s">
        <v>436</v>
      </c>
      <c r="D51" s="223"/>
      <c r="E51" s="226"/>
      <c r="F51" s="232"/>
      <c r="G51" s="235"/>
    </row>
    <row r="52" spans="2:7" x14ac:dyDescent="0.2">
      <c r="B52" s="220"/>
      <c r="C52" s="68" t="s">
        <v>95</v>
      </c>
      <c r="D52" s="223"/>
      <c r="E52" s="226"/>
      <c r="F52" s="232"/>
      <c r="G52" s="235"/>
    </row>
    <row r="53" spans="2:7" x14ac:dyDescent="0.2">
      <c r="B53" s="220"/>
      <c r="C53" s="68" t="s">
        <v>96</v>
      </c>
      <c r="D53" s="223"/>
      <c r="E53" s="226"/>
      <c r="F53" s="232"/>
      <c r="G53" s="235"/>
    </row>
    <row r="54" spans="2:7" x14ac:dyDescent="0.2">
      <c r="B54" s="221"/>
      <c r="C54" s="69" t="s">
        <v>438</v>
      </c>
      <c r="D54" s="224"/>
      <c r="E54" s="227"/>
      <c r="F54" s="233"/>
      <c r="G54" s="236"/>
    </row>
    <row r="55" spans="2:7" x14ac:dyDescent="0.2">
      <c r="B55" s="219" t="s">
        <v>440</v>
      </c>
      <c r="C55" s="69" t="s">
        <v>102</v>
      </c>
      <c r="D55" s="222" t="s">
        <v>59</v>
      </c>
      <c r="E55" s="225">
        <v>0.2</v>
      </c>
      <c r="F55" s="231"/>
      <c r="G55" s="234">
        <f>E55*F55</f>
        <v>0</v>
      </c>
    </row>
    <row r="56" spans="2:7" x14ac:dyDescent="0.2">
      <c r="B56" s="220"/>
      <c r="C56" s="67" t="s">
        <v>103</v>
      </c>
      <c r="D56" s="223"/>
      <c r="E56" s="226"/>
      <c r="F56" s="232"/>
      <c r="G56" s="235"/>
    </row>
    <row r="57" spans="2:7" x14ac:dyDescent="0.2">
      <c r="B57" s="220"/>
      <c r="C57" s="68" t="s">
        <v>104</v>
      </c>
      <c r="D57" s="223"/>
      <c r="E57" s="226"/>
      <c r="F57" s="232"/>
      <c r="G57" s="235"/>
    </row>
    <row r="58" spans="2:7" x14ac:dyDescent="0.2">
      <c r="B58" s="221"/>
      <c r="C58" s="69" t="s">
        <v>105</v>
      </c>
      <c r="D58" s="223"/>
      <c r="E58" s="226"/>
      <c r="F58" s="232"/>
      <c r="G58" s="235"/>
    </row>
    <row r="59" spans="2:7" x14ac:dyDescent="0.2">
      <c r="B59" s="53" t="s">
        <v>441</v>
      </c>
      <c r="C59" s="61" t="s">
        <v>106</v>
      </c>
      <c r="D59" s="55" t="s">
        <v>61</v>
      </c>
      <c r="E59" s="78">
        <v>20.5</v>
      </c>
      <c r="F59" s="201"/>
      <c r="G59" s="87">
        <f>E59*F59</f>
        <v>0</v>
      </c>
    </row>
    <row r="60" spans="2:7" ht="16.5" x14ac:dyDescent="0.2">
      <c r="B60" s="53" t="s">
        <v>442</v>
      </c>
      <c r="C60" s="61" t="s">
        <v>107</v>
      </c>
      <c r="D60" s="55" t="s">
        <v>59</v>
      </c>
      <c r="E60" s="78">
        <v>0.4</v>
      </c>
      <c r="F60" s="201"/>
      <c r="G60" s="87">
        <f>E60*F60</f>
        <v>0</v>
      </c>
    </row>
    <row r="61" spans="2:7" ht="15" x14ac:dyDescent="0.2">
      <c r="B61" s="57" t="s">
        <v>66</v>
      </c>
      <c r="C61" s="66" t="s">
        <v>70</v>
      </c>
      <c r="D61" s="59"/>
      <c r="E61" s="79"/>
      <c r="F61" s="79"/>
      <c r="G61" s="89"/>
    </row>
    <row r="62" spans="2:7" ht="28.5" x14ac:dyDescent="0.2">
      <c r="B62" s="53" t="s">
        <v>68</v>
      </c>
      <c r="C62" s="61" t="s">
        <v>443</v>
      </c>
      <c r="D62" s="63" t="s">
        <v>59</v>
      </c>
      <c r="E62" s="78">
        <v>3.93</v>
      </c>
      <c r="F62" s="202"/>
      <c r="G62" s="87">
        <f>E62*F62</f>
        <v>0</v>
      </c>
    </row>
    <row r="63" spans="2:7" s="194" customFormat="1" ht="42.75" x14ac:dyDescent="0.25">
      <c r="B63" s="53" t="s">
        <v>317</v>
      </c>
      <c r="C63" s="61" t="s">
        <v>444</v>
      </c>
      <c r="D63" s="63" t="s">
        <v>59</v>
      </c>
      <c r="E63" s="78">
        <v>23</v>
      </c>
      <c r="F63" s="202"/>
      <c r="G63" s="87">
        <f>E63*F63</f>
        <v>0</v>
      </c>
    </row>
    <row r="64" spans="2:7" s="194" customFormat="1" x14ac:dyDescent="0.25">
      <c r="B64" s="53" t="s">
        <v>413</v>
      </c>
      <c r="C64" s="74" t="s">
        <v>462</v>
      </c>
      <c r="D64" s="55" t="s">
        <v>61</v>
      </c>
      <c r="E64" s="78">
        <v>12</v>
      </c>
      <c r="F64" s="202"/>
      <c r="G64" s="87">
        <f t="shared" ref="G64:G65" si="2">E64*F64</f>
        <v>0</v>
      </c>
    </row>
    <row r="65" spans="2:7" s="194" customFormat="1" ht="16.5" x14ac:dyDescent="0.25">
      <c r="B65" s="53" t="s">
        <v>414</v>
      </c>
      <c r="C65" s="61" t="s">
        <v>463</v>
      </c>
      <c r="D65" s="55" t="s">
        <v>59</v>
      </c>
      <c r="E65" s="78">
        <f>E62+E63</f>
        <v>26.93</v>
      </c>
      <c r="F65" s="202"/>
      <c r="G65" s="87">
        <f t="shared" si="2"/>
        <v>0</v>
      </c>
    </row>
    <row r="66" spans="2:7" ht="16.5" x14ac:dyDescent="0.2">
      <c r="B66" s="53" t="s">
        <v>415</v>
      </c>
      <c r="C66" s="74" t="s">
        <v>122</v>
      </c>
      <c r="D66" s="55" t="s">
        <v>59</v>
      </c>
      <c r="E66" s="78">
        <v>29.5</v>
      </c>
      <c r="F66" s="202"/>
      <c r="G66" s="87">
        <f t="shared" ref="G66" si="3">E66*F66</f>
        <v>0</v>
      </c>
    </row>
    <row r="67" spans="2:7" ht="15" x14ac:dyDescent="0.2">
      <c r="B67" s="70" t="s">
        <v>69</v>
      </c>
      <c r="C67" s="71" t="s">
        <v>119</v>
      </c>
      <c r="D67" s="72"/>
      <c r="E67" s="79"/>
      <c r="F67" s="79"/>
      <c r="G67" s="89"/>
    </row>
    <row r="68" spans="2:7" x14ac:dyDescent="0.2">
      <c r="B68" s="73" t="s">
        <v>71</v>
      </c>
      <c r="C68" s="74" t="s">
        <v>449</v>
      </c>
      <c r="D68" s="55" t="s">
        <v>61</v>
      </c>
      <c r="E68" s="78">
        <v>55</v>
      </c>
      <c r="F68" s="202"/>
      <c r="G68" s="87">
        <f t="shared" ref="G68:G78" si="4">E68*F68</f>
        <v>0</v>
      </c>
    </row>
    <row r="69" spans="2:7" ht="16.5" x14ac:dyDescent="0.2">
      <c r="B69" s="73" t="s">
        <v>450</v>
      </c>
      <c r="C69" s="74" t="s">
        <v>445</v>
      </c>
      <c r="D69" s="55" t="s">
        <v>59</v>
      </c>
      <c r="E69" s="78">
        <f>E22</f>
        <v>8.4</v>
      </c>
      <c r="F69" s="202"/>
      <c r="G69" s="87">
        <f t="shared" ref="G69" si="5">E69*F69</f>
        <v>0</v>
      </c>
    </row>
    <row r="70" spans="2:7" ht="16.5" x14ac:dyDescent="0.2">
      <c r="B70" s="73" t="s">
        <v>451</v>
      </c>
      <c r="C70" s="61" t="s">
        <v>446</v>
      </c>
      <c r="D70" s="55" t="s">
        <v>59</v>
      </c>
      <c r="E70" s="78">
        <f>E68</f>
        <v>55</v>
      </c>
      <c r="F70" s="202"/>
      <c r="G70" s="87">
        <f t="shared" si="4"/>
        <v>0</v>
      </c>
    </row>
    <row r="71" spans="2:7" ht="16.5" x14ac:dyDescent="0.2">
      <c r="B71" s="73" t="s">
        <v>452</v>
      </c>
      <c r="C71" s="61" t="s">
        <v>447</v>
      </c>
      <c r="D71" s="55" t="s">
        <v>59</v>
      </c>
      <c r="E71" s="78">
        <f>E70</f>
        <v>55</v>
      </c>
      <c r="F71" s="202"/>
      <c r="G71" s="87">
        <f t="shared" ref="G71" si="6">E71*F71</f>
        <v>0</v>
      </c>
    </row>
    <row r="72" spans="2:7" ht="16.5" x14ac:dyDescent="0.2">
      <c r="B72" s="73" t="s">
        <v>453</v>
      </c>
      <c r="C72" s="61" t="s">
        <v>448</v>
      </c>
      <c r="D72" s="55" t="s">
        <v>59</v>
      </c>
      <c r="E72" s="78">
        <v>11</v>
      </c>
      <c r="F72" s="202"/>
      <c r="G72" s="87">
        <f t="shared" ref="G72:G73" si="7">E72*F72</f>
        <v>0</v>
      </c>
    </row>
    <row r="73" spans="2:7" ht="16.5" x14ac:dyDescent="0.2">
      <c r="B73" s="73" t="s">
        <v>454</v>
      </c>
      <c r="C73" s="61" t="s">
        <v>464</v>
      </c>
      <c r="D73" s="55" t="s">
        <v>59</v>
      </c>
      <c r="E73" s="78">
        <v>74.5</v>
      </c>
      <c r="F73" s="202"/>
      <c r="G73" s="87">
        <f t="shared" si="7"/>
        <v>0</v>
      </c>
    </row>
    <row r="74" spans="2:7" ht="16.5" x14ac:dyDescent="0.2">
      <c r="B74" s="73" t="s">
        <v>455</v>
      </c>
      <c r="C74" s="74" t="s">
        <v>122</v>
      </c>
      <c r="D74" s="55" t="s">
        <v>59</v>
      </c>
      <c r="E74" s="78">
        <v>74.5</v>
      </c>
      <c r="F74" s="202"/>
      <c r="G74" s="87">
        <f t="shared" si="4"/>
        <v>0</v>
      </c>
    </row>
    <row r="75" spans="2:7" ht="16.5" x14ac:dyDescent="0.2">
      <c r="B75" s="73" t="s">
        <v>456</v>
      </c>
      <c r="C75" s="74" t="s">
        <v>124</v>
      </c>
      <c r="D75" s="62" t="s">
        <v>59</v>
      </c>
      <c r="E75" s="81">
        <v>22</v>
      </c>
      <c r="F75" s="202"/>
      <c r="G75" s="87">
        <f t="shared" si="4"/>
        <v>0</v>
      </c>
    </row>
    <row r="76" spans="2:7" ht="16.5" x14ac:dyDescent="0.2">
      <c r="B76" s="73" t="s">
        <v>457</v>
      </c>
      <c r="C76" s="74" t="s">
        <v>123</v>
      </c>
      <c r="D76" s="55" t="s">
        <v>59</v>
      </c>
      <c r="E76" s="81">
        <v>21.5</v>
      </c>
      <c r="F76" s="202"/>
      <c r="G76" s="87">
        <f t="shared" si="4"/>
        <v>0</v>
      </c>
    </row>
    <row r="77" spans="2:7" x14ac:dyDescent="0.2">
      <c r="B77" s="73" t="s">
        <v>458</v>
      </c>
      <c r="C77" s="74" t="s">
        <v>125</v>
      </c>
      <c r="D77" s="62" t="s">
        <v>61</v>
      </c>
      <c r="E77" s="81">
        <v>12</v>
      </c>
      <c r="F77" s="202"/>
      <c r="G77" s="87">
        <f t="shared" si="4"/>
        <v>0</v>
      </c>
    </row>
    <row r="78" spans="2:7" x14ac:dyDescent="0.2">
      <c r="B78" s="73" t="s">
        <v>465</v>
      </c>
      <c r="C78" s="74" t="s">
        <v>126</v>
      </c>
      <c r="D78" s="62" t="s">
        <v>61</v>
      </c>
      <c r="E78" s="81">
        <v>19.5</v>
      </c>
      <c r="F78" s="202"/>
      <c r="G78" s="87">
        <f t="shared" si="4"/>
        <v>0</v>
      </c>
    </row>
    <row r="79" spans="2:7" ht="15" x14ac:dyDescent="0.2">
      <c r="B79" s="57" t="s">
        <v>118</v>
      </c>
      <c r="C79" s="66" t="s">
        <v>72</v>
      </c>
      <c r="D79" s="59"/>
      <c r="E79" s="79"/>
      <c r="F79" s="79"/>
      <c r="G79" s="89"/>
    </row>
    <row r="80" spans="2:7" ht="42.75" x14ac:dyDescent="0.2">
      <c r="B80" s="53" t="s">
        <v>416</v>
      </c>
      <c r="C80" s="61" t="s">
        <v>459</v>
      </c>
      <c r="D80" s="55" t="s">
        <v>56</v>
      </c>
      <c r="E80" s="78">
        <v>1</v>
      </c>
      <c r="F80" s="201"/>
      <c r="G80" s="87">
        <f>E80*F80</f>
        <v>0</v>
      </c>
    </row>
    <row r="81" spans="2:7" ht="28.5" x14ac:dyDescent="0.2">
      <c r="B81" s="53" t="s">
        <v>460</v>
      </c>
      <c r="C81" s="61" t="s">
        <v>461</v>
      </c>
      <c r="D81" s="55" t="s">
        <v>56</v>
      </c>
      <c r="E81" s="78">
        <v>1</v>
      </c>
      <c r="F81" s="201"/>
      <c r="G81" s="87">
        <f>E81*F81</f>
        <v>0</v>
      </c>
    </row>
    <row r="82" spans="2:7" ht="28.5" x14ac:dyDescent="0.2">
      <c r="B82" s="53" t="s">
        <v>517</v>
      </c>
      <c r="C82" s="61" t="s">
        <v>518</v>
      </c>
      <c r="D82" s="55" t="s">
        <v>56</v>
      </c>
      <c r="E82" s="78">
        <v>1</v>
      </c>
      <c r="F82" s="201"/>
      <c r="G82" s="87">
        <f>E82*F82</f>
        <v>0</v>
      </c>
    </row>
    <row r="83" spans="2:7" ht="15" x14ac:dyDescent="0.2">
      <c r="B83" s="57" t="s">
        <v>73</v>
      </c>
      <c r="C83" s="58" t="s">
        <v>128</v>
      </c>
      <c r="D83" s="59"/>
      <c r="E83" s="79"/>
      <c r="F83" s="79"/>
      <c r="G83" s="89"/>
    </row>
    <row r="84" spans="2:7" ht="28.5" x14ac:dyDescent="0.2">
      <c r="B84" s="53" t="s">
        <v>74</v>
      </c>
      <c r="C84" s="61" t="s">
        <v>127</v>
      </c>
      <c r="D84" s="55" t="s">
        <v>56</v>
      </c>
      <c r="E84" s="78">
        <v>1</v>
      </c>
      <c r="F84" s="201"/>
      <c r="G84" s="87">
        <f>E84*F84</f>
        <v>0</v>
      </c>
    </row>
    <row r="85" spans="2:7" ht="15" x14ac:dyDescent="0.2">
      <c r="B85" s="57" t="s">
        <v>466</v>
      </c>
      <c r="C85" s="58" t="s">
        <v>75</v>
      </c>
      <c r="D85" s="59"/>
      <c r="E85" s="79"/>
      <c r="F85" s="79"/>
      <c r="G85" s="89"/>
    </row>
    <row r="86" spans="2:7" x14ac:dyDescent="0.2">
      <c r="B86" s="53" t="s">
        <v>467</v>
      </c>
      <c r="C86" s="61" t="s">
        <v>130</v>
      </c>
      <c r="D86" s="55" t="s">
        <v>76</v>
      </c>
      <c r="E86" s="78">
        <v>3.26</v>
      </c>
      <c r="F86" s="201"/>
      <c r="G86" s="87">
        <f t="shared" ref="G86:G92" si="8">E86*F86</f>
        <v>0</v>
      </c>
    </row>
    <row r="87" spans="2:7" x14ac:dyDescent="0.2">
      <c r="B87" s="53" t="s">
        <v>468</v>
      </c>
      <c r="C87" s="61" t="s">
        <v>131</v>
      </c>
      <c r="D87" s="55" t="s">
        <v>76</v>
      </c>
      <c r="E87" s="78">
        <v>3.26</v>
      </c>
      <c r="F87" s="201"/>
      <c r="G87" s="87">
        <f t="shared" si="8"/>
        <v>0</v>
      </c>
    </row>
    <row r="88" spans="2:7" x14ac:dyDescent="0.2">
      <c r="B88" s="53" t="s">
        <v>469</v>
      </c>
      <c r="C88" s="61" t="s">
        <v>132</v>
      </c>
      <c r="D88" s="55" t="s">
        <v>76</v>
      </c>
      <c r="E88" s="78">
        <v>5.9</v>
      </c>
      <c r="F88" s="201"/>
      <c r="G88" s="87">
        <f t="shared" si="8"/>
        <v>0</v>
      </c>
    </row>
    <row r="89" spans="2:7" x14ac:dyDescent="0.2">
      <c r="B89" s="53" t="s">
        <v>470</v>
      </c>
      <c r="C89" s="61" t="s">
        <v>77</v>
      </c>
      <c r="D89" s="63" t="s">
        <v>60</v>
      </c>
      <c r="E89" s="78">
        <v>1</v>
      </c>
      <c r="F89" s="202"/>
      <c r="G89" s="87">
        <f t="shared" si="8"/>
        <v>0</v>
      </c>
    </row>
    <row r="90" spans="2:7" ht="16.5" x14ac:dyDescent="0.2">
      <c r="B90" s="53" t="s">
        <v>471</v>
      </c>
      <c r="C90" s="61" t="s">
        <v>129</v>
      </c>
      <c r="D90" s="63" t="s">
        <v>59</v>
      </c>
      <c r="E90" s="78">
        <v>30</v>
      </c>
      <c r="F90" s="202"/>
      <c r="G90" s="87">
        <f t="shared" si="8"/>
        <v>0</v>
      </c>
    </row>
    <row r="91" spans="2:7" x14ac:dyDescent="0.2">
      <c r="B91" s="53" t="s">
        <v>472</v>
      </c>
      <c r="C91" s="61" t="s">
        <v>133</v>
      </c>
      <c r="D91" s="63" t="s">
        <v>60</v>
      </c>
      <c r="E91" s="78">
        <v>1</v>
      </c>
      <c r="F91" s="202"/>
      <c r="G91" s="87">
        <f t="shared" si="8"/>
        <v>0</v>
      </c>
    </row>
    <row r="92" spans="2:7" x14ac:dyDescent="0.2">
      <c r="B92" s="53" t="s">
        <v>473</v>
      </c>
      <c r="C92" s="61" t="s">
        <v>139</v>
      </c>
      <c r="D92" s="63" t="s">
        <v>60</v>
      </c>
      <c r="E92" s="78">
        <v>1</v>
      </c>
      <c r="F92" s="202"/>
      <c r="G92" s="87">
        <f t="shared" si="8"/>
        <v>0</v>
      </c>
    </row>
    <row r="93" spans="2:7" x14ac:dyDescent="0.2">
      <c r="B93" s="53" t="s">
        <v>474</v>
      </c>
      <c r="C93" s="61" t="s">
        <v>477</v>
      </c>
      <c r="D93" s="63" t="s">
        <v>60</v>
      </c>
      <c r="E93" s="78">
        <v>1</v>
      </c>
      <c r="F93" s="202"/>
      <c r="G93" s="87">
        <f t="shared" ref="G93:G95" si="9">E93*F93</f>
        <v>0</v>
      </c>
    </row>
    <row r="94" spans="2:7" x14ac:dyDescent="0.2">
      <c r="B94" s="53" t="s">
        <v>475</v>
      </c>
      <c r="C94" s="61" t="s">
        <v>478</v>
      </c>
      <c r="D94" s="63" t="s">
        <v>60</v>
      </c>
      <c r="E94" s="78">
        <v>1</v>
      </c>
      <c r="F94" s="202"/>
      <c r="G94" s="87">
        <f t="shared" si="9"/>
        <v>0</v>
      </c>
    </row>
    <row r="95" spans="2:7" ht="15" thickBot="1" x14ac:dyDescent="0.25">
      <c r="B95" s="53" t="s">
        <v>476</v>
      </c>
      <c r="C95" s="61" t="s">
        <v>479</v>
      </c>
      <c r="D95" s="63" t="s">
        <v>60</v>
      </c>
      <c r="E95" s="78">
        <v>1</v>
      </c>
      <c r="F95" s="202"/>
      <c r="G95" s="87">
        <f t="shared" si="9"/>
        <v>0</v>
      </c>
    </row>
    <row r="96" spans="2:7" ht="16.5" thickTop="1" thickBot="1" x14ac:dyDescent="0.3">
      <c r="B96" s="75" t="s">
        <v>33</v>
      </c>
      <c r="C96" s="76"/>
      <c r="D96" s="76"/>
      <c r="E96" s="77"/>
      <c r="F96" s="92"/>
      <c r="G96" s="93">
        <f>SUM(G4:G95)</f>
        <v>0</v>
      </c>
    </row>
  </sheetData>
  <sheetProtection algorithmName="SHA-512" hashValue="jOgES0thAgNvYWK53XTvZop2FL88BiXFNRwDmGZebp++pTd4Hk1Dhy3rFoxds3qazOoaq4NsQuc20/m+1JgaGw==" saltValue="I8rdXsoAp9ESwBqXjA1mBg==" spinCount="100000" sheet="1" objects="1" scenarios="1"/>
  <mergeCells count="21">
    <mergeCell ref="F55:F58"/>
    <mergeCell ref="G55:G58"/>
    <mergeCell ref="B55:B58"/>
    <mergeCell ref="D55:D58"/>
    <mergeCell ref="E55:E58"/>
    <mergeCell ref="B26:B35"/>
    <mergeCell ref="D26:D35"/>
    <mergeCell ref="E26:E35"/>
    <mergeCell ref="B2:G2"/>
    <mergeCell ref="D46:D54"/>
    <mergeCell ref="E46:E54"/>
    <mergeCell ref="F46:F54"/>
    <mergeCell ref="G46:G54"/>
    <mergeCell ref="D36:D45"/>
    <mergeCell ref="E36:E45"/>
    <mergeCell ref="F36:F45"/>
    <mergeCell ref="G36:G45"/>
    <mergeCell ref="B46:B54"/>
    <mergeCell ref="F26:F35"/>
    <mergeCell ref="G26:G35"/>
    <mergeCell ref="B36:B45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6F5BE-D1A3-4070-B4DE-7814B051341C}">
  <dimension ref="B1:G72"/>
  <sheetViews>
    <sheetView zoomScaleNormal="100" workbookViewId="0">
      <selection activeCell="G7" sqref="G7"/>
    </sheetView>
  </sheetViews>
  <sheetFormatPr defaultRowHeight="14.25" x14ac:dyDescent="0.2"/>
  <cols>
    <col min="1" max="1" width="2.7109375" style="107" customWidth="1"/>
    <col min="2" max="2" width="11.7109375" style="107" customWidth="1"/>
    <col min="3" max="3" width="70.7109375" style="107" customWidth="1"/>
    <col min="4" max="4" width="7.7109375" style="107" customWidth="1"/>
    <col min="5" max="5" width="12.7109375" style="108" customWidth="1"/>
    <col min="6" max="7" width="15.7109375" style="109" customWidth="1"/>
    <col min="8" max="16384" width="9.140625" style="107"/>
  </cols>
  <sheetData>
    <row r="1" spans="2:7" ht="15" thickBot="1" x14ac:dyDescent="0.25"/>
    <row r="2" spans="2:7" ht="39.950000000000003" customHeight="1" thickBot="1" x14ac:dyDescent="0.25">
      <c r="B2" s="237" t="s">
        <v>141</v>
      </c>
      <c r="C2" s="238"/>
      <c r="D2" s="238"/>
      <c r="E2" s="238"/>
      <c r="F2" s="238"/>
      <c r="G2" s="239"/>
    </row>
    <row r="3" spans="2:7" ht="30.75" thickBot="1" x14ac:dyDescent="0.25">
      <c r="B3" s="110" t="s">
        <v>46</v>
      </c>
      <c r="C3" s="111" t="s">
        <v>35</v>
      </c>
      <c r="D3" s="112" t="s">
        <v>47</v>
      </c>
      <c r="E3" s="113" t="s">
        <v>48</v>
      </c>
      <c r="F3" s="114" t="s">
        <v>49</v>
      </c>
      <c r="G3" s="115" t="s">
        <v>50</v>
      </c>
    </row>
    <row r="4" spans="2:7" ht="28.5" x14ac:dyDescent="0.2">
      <c r="B4" s="116"/>
      <c r="C4" s="117" t="s">
        <v>51</v>
      </c>
      <c r="D4" s="118"/>
      <c r="E4" s="119"/>
      <c r="F4" s="120"/>
      <c r="G4" s="121"/>
    </row>
    <row r="5" spans="2:7" ht="28.5" x14ac:dyDescent="0.2">
      <c r="B5" s="122"/>
      <c r="C5" s="54" t="s">
        <v>135</v>
      </c>
      <c r="D5" s="123"/>
      <c r="E5" s="124"/>
      <c r="F5" s="125"/>
      <c r="G5" s="126"/>
    </row>
    <row r="6" spans="2:7" ht="15" x14ac:dyDescent="0.2">
      <c r="B6" s="127" t="s">
        <v>144</v>
      </c>
      <c r="C6" s="128" t="s">
        <v>136</v>
      </c>
      <c r="D6" s="129"/>
      <c r="E6" s="130"/>
      <c r="F6" s="131"/>
      <c r="G6" s="132"/>
    </row>
    <row r="7" spans="2:7" x14ac:dyDescent="0.2">
      <c r="B7" s="133" t="s">
        <v>149</v>
      </c>
      <c r="C7" s="134" t="s">
        <v>145</v>
      </c>
      <c r="D7" s="135" t="s">
        <v>61</v>
      </c>
      <c r="E7" s="136">
        <v>15</v>
      </c>
      <c r="F7" s="203"/>
      <c r="G7" s="137">
        <f>E7*F7</f>
        <v>0</v>
      </c>
    </row>
    <row r="8" spans="2:7" ht="28.5" x14ac:dyDescent="0.2">
      <c r="B8" s="122" t="s">
        <v>151</v>
      </c>
      <c r="C8" s="138" t="s">
        <v>146</v>
      </c>
      <c r="D8" s="139" t="s">
        <v>61</v>
      </c>
      <c r="E8" s="140">
        <v>20</v>
      </c>
      <c r="F8" s="204"/>
      <c r="G8" s="141">
        <f t="shared" ref="G8:G31" si="0">E8*F8</f>
        <v>0</v>
      </c>
    </row>
    <row r="9" spans="2:7" ht="28.5" x14ac:dyDescent="0.2">
      <c r="B9" s="133" t="s">
        <v>154</v>
      </c>
      <c r="C9" s="138" t="s">
        <v>378</v>
      </c>
      <c r="D9" s="139" t="s">
        <v>61</v>
      </c>
      <c r="E9" s="140">
        <v>9</v>
      </c>
      <c r="F9" s="204"/>
      <c r="G9" s="141">
        <f t="shared" ref="G9:G13" si="1">E9*F9</f>
        <v>0</v>
      </c>
    </row>
    <row r="10" spans="2:7" x14ac:dyDescent="0.2">
      <c r="B10" s="122" t="s">
        <v>153</v>
      </c>
      <c r="C10" s="142" t="s">
        <v>387</v>
      </c>
      <c r="D10" s="139" t="s">
        <v>61</v>
      </c>
      <c r="E10" s="140">
        <v>13</v>
      </c>
      <c r="F10" s="205"/>
      <c r="G10" s="141">
        <f t="shared" si="1"/>
        <v>0</v>
      </c>
    </row>
    <row r="11" spans="2:7" x14ac:dyDescent="0.2">
      <c r="B11" s="133" t="s">
        <v>155</v>
      </c>
      <c r="C11" s="142" t="s">
        <v>388</v>
      </c>
      <c r="D11" s="139" t="s">
        <v>61</v>
      </c>
      <c r="E11" s="140">
        <v>4.5</v>
      </c>
      <c r="F11" s="205"/>
      <c r="G11" s="141">
        <f t="shared" si="1"/>
        <v>0</v>
      </c>
    </row>
    <row r="12" spans="2:7" x14ac:dyDescent="0.2">
      <c r="B12" s="122" t="s">
        <v>156</v>
      </c>
      <c r="C12" s="142" t="s">
        <v>389</v>
      </c>
      <c r="D12" s="139" t="s">
        <v>61</v>
      </c>
      <c r="E12" s="140">
        <v>7</v>
      </c>
      <c r="F12" s="205"/>
      <c r="G12" s="141">
        <f t="shared" si="1"/>
        <v>0</v>
      </c>
    </row>
    <row r="13" spans="2:7" x14ac:dyDescent="0.2">
      <c r="B13" s="133" t="s">
        <v>157</v>
      </c>
      <c r="C13" s="142" t="s">
        <v>390</v>
      </c>
      <c r="D13" s="139" t="s">
        <v>61</v>
      </c>
      <c r="E13" s="140">
        <v>4.5</v>
      </c>
      <c r="F13" s="205"/>
      <c r="G13" s="141">
        <f t="shared" si="1"/>
        <v>0</v>
      </c>
    </row>
    <row r="14" spans="2:7" x14ac:dyDescent="0.2">
      <c r="B14" s="122" t="s">
        <v>152</v>
      </c>
      <c r="C14" s="138" t="s">
        <v>379</v>
      </c>
      <c r="D14" s="139" t="s">
        <v>56</v>
      </c>
      <c r="E14" s="140">
        <v>1</v>
      </c>
      <c r="F14" s="204"/>
      <c r="G14" s="141">
        <f t="shared" si="0"/>
        <v>0</v>
      </c>
    </row>
    <row r="15" spans="2:7" x14ac:dyDescent="0.2">
      <c r="B15" s="133" t="s">
        <v>158</v>
      </c>
      <c r="C15" s="138" t="s">
        <v>480</v>
      </c>
      <c r="D15" s="139" t="s">
        <v>56</v>
      </c>
      <c r="E15" s="140">
        <v>1</v>
      </c>
      <c r="F15" s="204"/>
      <c r="G15" s="141">
        <f t="shared" si="0"/>
        <v>0</v>
      </c>
    </row>
    <row r="16" spans="2:7" x14ac:dyDescent="0.2">
      <c r="B16" s="122" t="s">
        <v>159</v>
      </c>
      <c r="C16" s="142" t="s">
        <v>391</v>
      </c>
      <c r="D16" s="139" t="s">
        <v>56</v>
      </c>
      <c r="E16" s="140">
        <v>2</v>
      </c>
      <c r="F16" s="204"/>
      <c r="G16" s="141">
        <f t="shared" si="0"/>
        <v>0</v>
      </c>
    </row>
    <row r="17" spans="2:7" x14ac:dyDescent="0.2">
      <c r="B17" s="133" t="s">
        <v>160</v>
      </c>
      <c r="C17" s="142" t="s">
        <v>392</v>
      </c>
      <c r="D17" s="139" t="s">
        <v>56</v>
      </c>
      <c r="E17" s="140">
        <v>1</v>
      </c>
      <c r="F17" s="204"/>
      <c r="G17" s="141">
        <f t="shared" si="0"/>
        <v>0</v>
      </c>
    </row>
    <row r="18" spans="2:7" x14ac:dyDescent="0.2">
      <c r="B18" s="122" t="s">
        <v>161</v>
      </c>
      <c r="C18" s="142" t="s">
        <v>380</v>
      </c>
      <c r="D18" s="139" t="s">
        <v>56</v>
      </c>
      <c r="E18" s="140">
        <v>3</v>
      </c>
      <c r="F18" s="204"/>
      <c r="G18" s="141">
        <f t="shared" si="0"/>
        <v>0</v>
      </c>
    </row>
    <row r="19" spans="2:7" x14ac:dyDescent="0.2">
      <c r="B19" s="133" t="s">
        <v>228</v>
      </c>
      <c r="C19" s="142" t="s">
        <v>381</v>
      </c>
      <c r="D19" s="139" t="s">
        <v>56</v>
      </c>
      <c r="E19" s="140">
        <v>2</v>
      </c>
      <c r="F19" s="204"/>
      <c r="G19" s="141">
        <f t="shared" si="0"/>
        <v>0</v>
      </c>
    </row>
    <row r="20" spans="2:7" x14ac:dyDescent="0.2">
      <c r="B20" s="122" t="s">
        <v>229</v>
      </c>
      <c r="C20" s="142" t="s">
        <v>393</v>
      </c>
      <c r="D20" s="139" t="s">
        <v>56</v>
      </c>
      <c r="E20" s="140">
        <v>1</v>
      </c>
      <c r="F20" s="204"/>
      <c r="G20" s="141">
        <f t="shared" si="0"/>
        <v>0</v>
      </c>
    </row>
    <row r="21" spans="2:7" x14ac:dyDescent="0.2">
      <c r="B21" s="133" t="s">
        <v>230</v>
      </c>
      <c r="C21" s="142" t="s">
        <v>382</v>
      </c>
      <c r="D21" s="139" t="s">
        <v>56</v>
      </c>
      <c r="E21" s="140">
        <v>1</v>
      </c>
      <c r="F21" s="204"/>
      <c r="G21" s="141">
        <f t="shared" si="0"/>
        <v>0</v>
      </c>
    </row>
    <row r="22" spans="2:7" x14ac:dyDescent="0.2">
      <c r="B22" s="122" t="s">
        <v>231</v>
      </c>
      <c r="C22" s="142" t="s">
        <v>394</v>
      </c>
      <c r="D22" s="139" t="s">
        <v>56</v>
      </c>
      <c r="E22" s="140">
        <v>1</v>
      </c>
      <c r="F22" s="204"/>
      <c r="G22" s="141">
        <f t="shared" si="0"/>
        <v>0</v>
      </c>
    </row>
    <row r="23" spans="2:7" x14ac:dyDescent="0.2">
      <c r="B23" s="133" t="s">
        <v>232</v>
      </c>
      <c r="C23" s="142" t="s">
        <v>403</v>
      </c>
      <c r="D23" s="139" t="s">
        <v>56</v>
      </c>
      <c r="E23" s="140">
        <v>1</v>
      </c>
      <c r="F23" s="204"/>
      <c r="G23" s="141">
        <f t="shared" si="0"/>
        <v>0</v>
      </c>
    </row>
    <row r="24" spans="2:7" x14ac:dyDescent="0.2">
      <c r="B24" s="122" t="s">
        <v>233</v>
      </c>
      <c r="C24" s="142" t="s">
        <v>395</v>
      </c>
      <c r="D24" s="139" t="s">
        <v>56</v>
      </c>
      <c r="E24" s="140">
        <v>1</v>
      </c>
      <c r="F24" s="204"/>
      <c r="G24" s="141">
        <f t="shared" si="0"/>
        <v>0</v>
      </c>
    </row>
    <row r="25" spans="2:7" x14ac:dyDescent="0.2">
      <c r="B25" s="133" t="s">
        <v>234</v>
      </c>
      <c r="C25" s="138" t="s">
        <v>482</v>
      </c>
      <c r="D25" s="139" t="s">
        <v>147</v>
      </c>
      <c r="E25" s="140">
        <v>2</v>
      </c>
      <c r="F25" s="204"/>
      <c r="G25" s="141">
        <f>E25*F25</f>
        <v>0</v>
      </c>
    </row>
    <row r="26" spans="2:7" x14ac:dyDescent="0.2">
      <c r="B26" s="133" t="s">
        <v>235</v>
      </c>
      <c r="C26" s="138" t="s">
        <v>481</v>
      </c>
      <c r="D26" s="139" t="s">
        <v>147</v>
      </c>
      <c r="E26" s="140">
        <v>1</v>
      </c>
      <c r="F26" s="204"/>
      <c r="G26" s="141">
        <f>E26*F26</f>
        <v>0</v>
      </c>
    </row>
    <row r="27" spans="2:7" x14ac:dyDescent="0.2">
      <c r="B27" s="122" t="s">
        <v>236</v>
      </c>
      <c r="C27" s="142" t="s">
        <v>383</v>
      </c>
      <c r="D27" s="143" t="s">
        <v>61</v>
      </c>
      <c r="E27" s="144">
        <f>SUM(E8:E9)</f>
        <v>29</v>
      </c>
      <c r="F27" s="204"/>
      <c r="G27" s="141">
        <f t="shared" si="0"/>
        <v>0</v>
      </c>
    </row>
    <row r="28" spans="2:7" x14ac:dyDescent="0.2">
      <c r="B28" s="133" t="s">
        <v>237</v>
      </c>
      <c r="C28" s="142" t="s">
        <v>384</v>
      </c>
      <c r="D28" s="143" t="s">
        <v>61</v>
      </c>
      <c r="E28" s="144">
        <f>SUM(E10:E13)</f>
        <v>29</v>
      </c>
      <c r="F28" s="204"/>
      <c r="G28" s="141">
        <f t="shared" si="0"/>
        <v>0</v>
      </c>
    </row>
    <row r="29" spans="2:7" x14ac:dyDescent="0.2">
      <c r="B29" s="133" t="s">
        <v>238</v>
      </c>
      <c r="C29" s="142" t="s">
        <v>385</v>
      </c>
      <c r="D29" s="143" t="s">
        <v>60</v>
      </c>
      <c r="E29" s="145">
        <v>1</v>
      </c>
      <c r="F29" s="204"/>
      <c r="G29" s="141">
        <f t="shared" si="0"/>
        <v>0</v>
      </c>
    </row>
    <row r="30" spans="2:7" x14ac:dyDescent="0.2">
      <c r="B30" s="122" t="s">
        <v>402</v>
      </c>
      <c r="C30" s="142" t="s">
        <v>368</v>
      </c>
      <c r="D30" s="143" t="s">
        <v>56</v>
      </c>
      <c r="E30" s="144">
        <f>SUM(E15:E24)</f>
        <v>14</v>
      </c>
      <c r="F30" s="204"/>
      <c r="G30" s="141">
        <f t="shared" si="0"/>
        <v>0</v>
      </c>
    </row>
    <row r="31" spans="2:7" x14ac:dyDescent="0.2">
      <c r="B31" s="133" t="s">
        <v>404</v>
      </c>
      <c r="C31" s="138" t="s">
        <v>148</v>
      </c>
      <c r="D31" s="139" t="s">
        <v>61</v>
      </c>
      <c r="E31" s="140">
        <f>SUM(E8:E9)</f>
        <v>29</v>
      </c>
      <c r="F31" s="204"/>
      <c r="G31" s="141">
        <f t="shared" si="0"/>
        <v>0</v>
      </c>
    </row>
    <row r="32" spans="2:7" x14ac:dyDescent="0.2">
      <c r="B32" s="133" t="s">
        <v>483</v>
      </c>
      <c r="C32" s="142" t="s">
        <v>386</v>
      </c>
      <c r="D32" s="143" t="s">
        <v>76</v>
      </c>
      <c r="E32" s="145">
        <v>0.5</v>
      </c>
      <c r="F32" s="204"/>
      <c r="G32" s="141">
        <f>E32*F32</f>
        <v>0</v>
      </c>
    </row>
    <row r="33" spans="2:7" ht="15" x14ac:dyDescent="0.2">
      <c r="B33" s="127" t="s">
        <v>162</v>
      </c>
      <c r="C33" s="128" t="s">
        <v>137</v>
      </c>
      <c r="D33" s="129"/>
      <c r="E33" s="130"/>
      <c r="F33" s="130"/>
      <c r="G33" s="146"/>
    </row>
    <row r="34" spans="2:7" x14ac:dyDescent="0.2">
      <c r="B34" s="133" t="s">
        <v>163</v>
      </c>
      <c r="C34" s="147" t="s">
        <v>164</v>
      </c>
      <c r="D34" s="148" t="s">
        <v>61</v>
      </c>
      <c r="E34" s="136">
        <v>7</v>
      </c>
      <c r="F34" s="206"/>
      <c r="G34" s="137">
        <f>E34*F34</f>
        <v>0</v>
      </c>
    </row>
    <row r="35" spans="2:7" x14ac:dyDescent="0.2">
      <c r="B35" s="122" t="s">
        <v>150</v>
      </c>
      <c r="C35" s="149" t="s">
        <v>165</v>
      </c>
      <c r="D35" s="150" t="s">
        <v>61</v>
      </c>
      <c r="E35" s="140">
        <v>1.5</v>
      </c>
      <c r="F35" s="204"/>
      <c r="G35" s="141">
        <f>E35*F35</f>
        <v>0</v>
      </c>
    </row>
    <row r="36" spans="2:7" x14ac:dyDescent="0.2">
      <c r="B36" s="122" t="s">
        <v>174</v>
      </c>
      <c r="C36" s="138" t="s">
        <v>484</v>
      </c>
      <c r="D36" s="139" t="s">
        <v>147</v>
      </c>
      <c r="E36" s="140">
        <v>1</v>
      </c>
      <c r="F36" s="206"/>
      <c r="G36" s="141">
        <f>E36*F36</f>
        <v>0</v>
      </c>
    </row>
    <row r="37" spans="2:7" x14ac:dyDescent="0.2">
      <c r="B37" s="133" t="s">
        <v>175</v>
      </c>
      <c r="C37" s="138" t="s">
        <v>485</v>
      </c>
      <c r="D37" s="139" t="s">
        <v>147</v>
      </c>
      <c r="E37" s="140">
        <v>1</v>
      </c>
      <c r="F37" s="204"/>
      <c r="G37" s="141">
        <f>E37*F37</f>
        <v>0</v>
      </c>
    </row>
    <row r="38" spans="2:7" x14ac:dyDescent="0.2">
      <c r="B38" s="122" t="s">
        <v>176</v>
      </c>
      <c r="C38" s="138" t="s">
        <v>166</v>
      </c>
      <c r="D38" s="139" t="s">
        <v>61</v>
      </c>
      <c r="E38" s="140">
        <v>2</v>
      </c>
      <c r="F38" s="204"/>
      <c r="G38" s="141">
        <f t="shared" ref="G38:G53" si="2">E38*F38</f>
        <v>0</v>
      </c>
    </row>
    <row r="39" spans="2:7" x14ac:dyDescent="0.2">
      <c r="B39" s="122" t="s">
        <v>177</v>
      </c>
      <c r="C39" s="138" t="s">
        <v>167</v>
      </c>
      <c r="D39" s="139" t="s">
        <v>61</v>
      </c>
      <c r="E39" s="140">
        <v>1</v>
      </c>
      <c r="F39" s="204"/>
      <c r="G39" s="141">
        <f t="shared" si="2"/>
        <v>0</v>
      </c>
    </row>
    <row r="40" spans="2:7" x14ac:dyDescent="0.2">
      <c r="B40" s="133" t="s">
        <v>178</v>
      </c>
      <c r="C40" s="138" t="s">
        <v>168</v>
      </c>
      <c r="D40" s="139" t="s">
        <v>61</v>
      </c>
      <c r="E40" s="140">
        <v>5</v>
      </c>
      <c r="F40" s="204"/>
      <c r="G40" s="141">
        <f t="shared" si="2"/>
        <v>0</v>
      </c>
    </row>
    <row r="41" spans="2:7" x14ac:dyDescent="0.2">
      <c r="B41" s="122" t="s">
        <v>179</v>
      </c>
      <c r="C41" s="138" t="s">
        <v>396</v>
      </c>
      <c r="D41" s="139" t="s">
        <v>61</v>
      </c>
      <c r="E41" s="140">
        <v>4</v>
      </c>
      <c r="F41" s="204"/>
      <c r="G41" s="141">
        <f t="shared" ref="G41" si="3">E41*F41</f>
        <v>0</v>
      </c>
    </row>
    <row r="42" spans="2:7" x14ac:dyDescent="0.2">
      <c r="B42" s="122" t="s">
        <v>180</v>
      </c>
      <c r="C42" s="138" t="s">
        <v>169</v>
      </c>
      <c r="D42" s="139" t="s">
        <v>61</v>
      </c>
      <c r="E42" s="140">
        <v>1.5</v>
      </c>
      <c r="F42" s="204"/>
      <c r="G42" s="141">
        <f t="shared" si="2"/>
        <v>0</v>
      </c>
    </row>
    <row r="43" spans="2:7" x14ac:dyDescent="0.2">
      <c r="B43" s="133" t="s">
        <v>181</v>
      </c>
      <c r="C43" s="138" t="s">
        <v>170</v>
      </c>
      <c r="D43" s="139" t="s">
        <v>56</v>
      </c>
      <c r="E43" s="140">
        <v>4</v>
      </c>
      <c r="F43" s="204"/>
      <c r="G43" s="141">
        <f t="shared" si="2"/>
        <v>0</v>
      </c>
    </row>
    <row r="44" spans="2:7" x14ac:dyDescent="0.2">
      <c r="B44" s="122" t="s">
        <v>182</v>
      </c>
      <c r="C44" s="138" t="s">
        <v>171</v>
      </c>
      <c r="D44" s="139" t="s">
        <v>56</v>
      </c>
      <c r="E44" s="140">
        <v>1</v>
      </c>
      <c r="F44" s="204"/>
      <c r="G44" s="141">
        <f t="shared" si="2"/>
        <v>0</v>
      </c>
    </row>
    <row r="45" spans="2:7" x14ac:dyDescent="0.2">
      <c r="B45" s="122" t="s">
        <v>183</v>
      </c>
      <c r="C45" s="138" t="s">
        <v>172</v>
      </c>
      <c r="D45" s="139" t="s">
        <v>56</v>
      </c>
      <c r="E45" s="140">
        <v>1</v>
      </c>
      <c r="F45" s="204"/>
      <c r="G45" s="141">
        <f t="shared" si="2"/>
        <v>0</v>
      </c>
    </row>
    <row r="46" spans="2:7" x14ac:dyDescent="0.2">
      <c r="B46" s="133" t="s">
        <v>398</v>
      </c>
      <c r="C46" s="151" t="s">
        <v>486</v>
      </c>
      <c r="D46" s="139" t="s">
        <v>56</v>
      </c>
      <c r="E46" s="140">
        <v>1</v>
      </c>
      <c r="F46" s="204"/>
      <c r="G46" s="141">
        <f t="shared" ref="G46" si="4">E46*F46</f>
        <v>0</v>
      </c>
    </row>
    <row r="47" spans="2:7" x14ac:dyDescent="0.2">
      <c r="B47" s="133" t="s">
        <v>399</v>
      </c>
      <c r="C47" s="138" t="s">
        <v>491</v>
      </c>
      <c r="D47" s="139" t="s">
        <v>56</v>
      </c>
      <c r="E47" s="140">
        <v>1</v>
      </c>
      <c r="F47" s="204"/>
      <c r="G47" s="141">
        <f>E47*F47</f>
        <v>0</v>
      </c>
    </row>
    <row r="48" spans="2:7" x14ac:dyDescent="0.2">
      <c r="B48" s="122" t="s">
        <v>400</v>
      </c>
      <c r="C48" s="151" t="s">
        <v>490</v>
      </c>
      <c r="D48" s="139" t="s">
        <v>56</v>
      </c>
      <c r="E48" s="140">
        <v>1</v>
      </c>
      <c r="F48" s="204"/>
      <c r="G48" s="141">
        <f>E48*F48</f>
        <v>0</v>
      </c>
    </row>
    <row r="49" spans="2:7" x14ac:dyDescent="0.2">
      <c r="B49" s="122" t="s">
        <v>487</v>
      </c>
      <c r="C49" s="151" t="s">
        <v>488</v>
      </c>
      <c r="D49" s="139" t="s">
        <v>56</v>
      </c>
      <c r="E49" s="153">
        <v>1</v>
      </c>
      <c r="F49" s="207"/>
      <c r="G49" s="154">
        <f>E49*F49</f>
        <v>0</v>
      </c>
    </row>
    <row r="50" spans="2:7" x14ac:dyDescent="0.2">
      <c r="B50" s="133" t="s">
        <v>493</v>
      </c>
      <c r="C50" s="151" t="s">
        <v>489</v>
      </c>
      <c r="D50" s="139" t="s">
        <v>56</v>
      </c>
      <c r="E50" s="153">
        <v>2</v>
      </c>
      <c r="F50" s="207"/>
      <c r="G50" s="154">
        <f>E50*F50</f>
        <v>0</v>
      </c>
    </row>
    <row r="51" spans="2:7" x14ac:dyDescent="0.2">
      <c r="B51" s="133" t="s">
        <v>494</v>
      </c>
      <c r="C51" s="151" t="s">
        <v>492</v>
      </c>
      <c r="D51" s="139" t="s">
        <v>56</v>
      </c>
      <c r="E51" s="153">
        <v>1</v>
      </c>
      <c r="F51" s="207"/>
      <c r="G51" s="154">
        <f>E51*F51</f>
        <v>0</v>
      </c>
    </row>
    <row r="52" spans="2:7" ht="15" customHeight="1" x14ac:dyDescent="0.2">
      <c r="B52" s="122" t="s">
        <v>495</v>
      </c>
      <c r="C52" s="196" t="s">
        <v>520</v>
      </c>
      <c r="D52" s="152" t="s">
        <v>61</v>
      </c>
      <c r="E52" s="153">
        <f>SUM(E38:E42)</f>
        <v>13.5</v>
      </c>
      <c r="F52" s="207"/>
      <c r="G52" s="154">
        <f t="shared" si="2"/>
        <v>0</v>
      </c>
    </row>
    <row r="53" spans="2:7" x14ac:dyDescent="0.2">
      <c r="B53" s="122" t="s">
        <v>496</v>
      </c>
      <c r="C53" s="151" t="s">
        <v>173</v>
      </c>
      <c r="D53" s="152" t="s">
        <v>61</v>
      </c>
      <c r="E53" s="153">
        <f>E52</f>
        <v>13.5</v>
      </c>
      <c r="F53" s="207"/>
      <c r="G53" s="154">
        <f t="shared" si="2"/>
        <v>0</v>
      </c>
    </row>
    <row r="54" spans="2:7" x14ac:dyDescent="0.2">
      <c r="B54" s="133" t="s">
        <v>497</v>
      </c>
      <c r="C54" s="155" t="s">
        <v>397</v>
      </c>
      <c r="D54" s="152" t="s">
        <v>76</v>
      </c>
      <c r="E54" s="156">
        <v>0.35</v>
      </c>
      <c r="F54" s="207"/>
      <c r="G54" s="154">
        <f t="shared" ref="G54" si="5">E54*F54</f>
        <v>0</v>
      </c>
    </row>
    <row r="55" spans="2:7" ht="15" x14ac:dyDescent="0.2">
      <c r="B55" s="127" t="s">
        <v>184</v>
      </c>
      <c r="C55" s="128" t="s">
        <v>185</v>
      </c>
      <c r="D55" s="129"/>
      <c r="E55" s="130"/>
      <c r="F55" s="130"/>
      <c r="G55" s="146"/>
    </row>
    <row r="56" spans="2:7" x14ac:dyDescent="0.2">
      <c r="B56" s="133" t="s">
        <v>197</v>
      </c>
      <c r="C56" s="134" t="s">
        <v>186</v>
      </c>
      <c r="D56" s="135" t="s">
        <v>187</v>
      </c>
      <c r="E56" s="136">
        <v>1</v>
      </c>
      <c r="F56" s="203"/>
      <c r="G56" s="137">
        <f>E56*F56</f>
        <v>0</v>
      </c>
    </row>
    <row r="57" spans="2:7" x14ac:dyDescent="0.2">
      <c r="B57" s="122" t="s">
        <v>198</v>
      </c>
      <c r="C57" s="138" t="s">
        <v>188</v>
      </c>
      <c r="D57" s="139" t="s">
        <v>147</v>
      </c>
      <c r="E57" s="140">
        <v>5</v>
      </c>
      <c r="F57" s="204"/>
      <c r="G57" s="141">
        <f t="shared" ref="G57:G62" si="6">E57*F57</f>
        <v>0</v>
      </c>
    </row>
    <row r="58" spans="2:7" x14ac:dyDescent="0.2">
      <c r="B58" s="122" t="s">
        <v>199</v>
      </c>
      <c r="C58" s="138" t="s">
        <v>189</v>
      </c>
      <c r="D58" s="139" t="s">
        <v>187</v>
      </c>
      <c r="E58" s="140">
        <v>2</v>
      </c>
      <c r="F58" s="204"/>
      <c r="G58" s="141">
        <f t="shared" si="6"/>
        <v>0</v>
      </c>
    </row>
    <row r="59" spans="2:7" x14ac:dyDescent="0.2">
      <c r="B59" s="122" t="s">
        <v>200</v>
      </c>
      <c r="C59" s="138" t="s">
        <v>190</v>
      </c>
      <c r="D59" s="139" t="s">
        <v>147</v>
      </c>
      <c r="E59" s="140">
        <v>2</v>
      </c>
      <c r="F59" s="204"/>
      <c r="G59" s="141">
        <f t="shared" si="6"/>
        <v>0</v>
      </c>
    </row>
    <row r="60" spans="2:7" x14ac:dyDescent="0.2">
      <c r="B60" s="122" t="s">
        <v>201</v>
      </c>
      <c r="C60" s="138" t="s">
        <v>191</v>
      </c>
      <c r="D60" s="139" t="s">
        <v>187</v>
      </c>
      <c r="E60" s="140">
        <v>1</v>
      </c>
      <c r="F60" s="207"/>
      <c r="G60" s="141">
        <f t="shared" si="6"/>
        <v>0</v>
      </c>
    </row>
    <row r="61" spans="2:7" x14ac:dyDescent="0.2">
      <c r="B61" s="122" t="s">
        <v>202</v>
      </c>
      <c r="C61" s="138" t="s">
        <v>192</v>
      </c>
      <c r="D61" s="139" t="s">
        <v>187</v>
      </c>
      <c r="E61" s="140">
        <v>1</v>
      </c>
      <c r="F61" s="204"/>
      <c r="G61" s="141">
        <f t="shared" si="6"/>
        <v>0</v>
      </c>
    </row>
    <row r="62" spans="2:7" x14ac:dyDescent="0.2">
      <c r="B62" s="122" t="s">
        <v>203</v>
      </c>
      <c r="C62" s="138" t="s">
        <v>193</v>
      </c>
      <c r="D62" s="139" t="s">
        <v>187</v>
      </c>
      <c r="E62" s="140">
        <v>1</v>
      </c>
      <c r="F62" s="204"/>
      <c r="G62" s="141">
        <f t="shared" si="6"/>
        <v>0</v>
      </c>
    </row>
    <row r="63" spans="2:7" x14ac:dyDescent="0.2">
      <c r="B63" s="122" t="s">
        <v>204</v>
      </c>
      <c r="C63" s="138" t="s">
        <v>194</v>
      </c>
      <c r="D63" s="139" t="s">
        <v>187</v>
      </c>
      <c r="E63" s="140">
        <v>1</v>
      </c>
      <c r="F63" s="204"/>
      <c r="G63" s="141">
        <f>E63*F63</f>
        <v>0</v>
      </c>
    </row>
    <row r="64" spans="2:7" x14ac:dyDescent="0.2">
      <c r="B64" s="122" t="s">
        <v>205</v>
      </c>
      <c r="C64" s="138" t="s">
        <v>195</v>
      </c>
      <c r="D64" s="139" t="s">
        <v>187</v>
      </c>
      <c r="E64" s="140">
        <v>1</v>
      </c>
      <c r="F64" s="204"/>
      <c r="G64" s="141">
        <f t="shared" ref="G64:G69" si="7">E64*F64</f>
        <v>0</v>
      </c>
    </row>
    <row r="65" spans="2:7" x14ac:dyDescent="0.2">
      <c r="B65" s="122" t="s">
        <v>206</v>
      </c>
      <c r="C65" s="142" t="s">
        <v>405</v>
      </c>
      <c r="D65" s="139" t="s">
        <v>56</v>
      </c>
      <c r="E65" s="140">
        <v>1</v>
      </c>
      <c r="F65" s="204"/>
      <c r="G65" s="141">
        <f t="shared" ref="G65" si="8">E65*F65</f>
        <v>0</v>
      </c>
    </row>
    <row r="66" spans="2:7" ht="28.5" x14ac:dyDescent="0.2">
      <c r="B66" s="122" t="s">
        <v>207</v>
      </c>
      <c r="C66" s="138" t="s">
        <v>418</v>
      </c>
      <c r="D66" s="139" t="s">
        <v>187</v>
      </c>
      <c r="E66" s="140">
        <v>1</v>
      </c>
      <c r="F66" s="204"/>
      <c r="G66" s="141">
        <f t="shared" si="7"/>
        <v>0</v>
      </c>
    </row>
    <row r="67" spans="2:7" ht="15" customHeight="1" x14ac:dyDescent="0.2">
      <c r="B67" s="122" t="s">
        <v>208</v>
      </c>
      <c r="C67" s="157" t="s">
        <v>196</v>
      </c>
      <c r="D67" s="139" t="s">
        <v>187</v>
      </c>
      <c r="E67" s="140">
        <v>1</v>
      </c>
      <c r="F67" s="206"/>
      <c r="G67" s="141">
        <f t="shared" si="7"/>
        <v>0</v>
      </c>
    </row>
    <row r="68" spans="2:7" ht="28.5" x14ac:dyDescent="0.2">
      <c r="B68" s="122" t="s">
        <v>209</v>
      </c>
      <c r="C68" s="151" t="s">
        <v>406</v>
      </c>
      <c r="D68" s="152" t="s">
        <v>187</v>
      </c>
      <c r="E68" s="153">
        <v>1</v>
      </c>
      <c r="F68" s="207"/>
      <c r="G68" s="154">
        <f t="shared" si="7"/>
        <v>0</v>
      </c>
    </row>
    <row r="69" spans="2:7" ht="15" thickBot="1" x14ac:dyDescent="0.25">
      <c r="B69" s="122" t="s">
        <v>210</v>
      </c>
      <c r="C69" s="142" t="s">
        <v>401</v>
      </c>
      <c r="D69" s="152" t="s">
        <v>60</v>
      </c>
      <c r="E69" s="156">
        <v>5</v>
      </c>
      <c r="F69" s="208"/>
      <c r="G69" s="154">
        <f t="shared" si="7"/>
        <v>0</v>
      </c>
    </row>
    <row r="70" spans="2:7" ht="16.5" thickTop="1" thickBot="1" x14ac:dyDescent="0.3">
      <c r="B70" s="158" t="s">
        <v>33</v>
      </c>
      <c r="C70" s="159"/>
      <c r="D70" s="159"/>
      <c r="E70" s="160"/>
      <c r="F70" s="161"/>
      <c r="G70" s="162">
        <f>SUM(G6:G69)</f>
        <v>0</v>
      </c>
    </row>
    <row r="71" spans="2:7" x14ac:dyDescent="0.2">
      <c r="B71" s="163"/>
      <c r="C71" s="96"/>
      <c r="D71" s="163"/>
      <c r="E71" s="164"/>
      <c r="F71" s="165"/>
      <c r="G71" s="165"/>
    </row>
    <row r="72" spans="2:7" x14ac:dyDescent="0.2">
      <c r="B72" s="166"/>
      <c r="C72" s="166"/>
      <c r="D72" s="166"/>
      <c r="E72" s="167"/>
      <c r="F72" s="168"/>
      <c r="G72" s="168"/>
    </row>
  </sheetData>
  <sheetProtection algorithmName="SHA-512" hashValue="FNmowJONmbKQtvFIZveSYOhnYmqHvPOfXdL1ZvdsUofGfDQ6U5Ca1Rp7ZDpqsIdBBTd3yjK6ZQB03V8wRRPKzg==" saltValue="2MglY/EDG/ZYU8iz8JZsuQ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0EE01-241F-413A-9F61-683277356A28}">
  <dimension ref="B1:G47"/>
  <sheetViews>
    <sheetView tabSelected="1" topLeftCell="A16" zoomScaleNormal="100" workbookViewId="0">
      <selection activeCell="G45" sqref="G45"/>
    </sheetView>
  </sheetViews>
  <sheetFormatPr defaultRowHeight="14.25" x14ac:dyDescent="0.2"/>
  <cols>
    <col min="1" max="1" width="2.7109375" style="107" customWidth="1"/>
    <col min="2" max="2" width="11.7109375" style="107" customWidth="1"/>
    <col min="3" max="3" width="70.7109375" style="107" customWidth="1"/>
    <col min="4" max="4" width="7.7109375" style="107" customWidth="1"/>
    <col min="5" max="5" width="12.7109375" style="107" customWidth="1"/>
    <col min="6" max="7" width="15.7109375" style="109" customWidth="1"/>
    <col min="8" max="16384" width="9.140625" style="107"/>
  </cols>
  <sheetData>
    <row r="1" spans="2:7" ht="15" thickBot="1" x14ac:dyDescent="0.25"/>
    <row r="2" spans="2:7" ht="39.950000000000003" customHeight="1" thickBot="1" x14ac:dyDescent="0.25">
      <c r="B2" s="237" t="s">
        <v>211</v>
      </c>
      <c r="C2" s="238"/>
      <c r="D2" s="238"/>
      <c r="E2" s="238"/>
      <c r="F2" s="238"/>
      <c r="G2" s="239"/>
    </row>
    <row r="3" spans="2:7" ht="30.75" thickBot="1" x14ac:dyDescent="0.25">
      <c r="B3" s="110" t="s">
        <v>46</v>
      </c>
      <c r="C3" s="111" t="s">
        <v>35</v>
      </c>
      <c r="D3" s="112" t="s">
        <v>47</v>
      </c>
      <c r="E3" s="169" t="s">
        <v>48</v>
      </c>
      <c r="F3" s="114" t="s">
        <v>49</v>
      </c>
      <c r="G3" s="115" t="s">
        <v>50</v>
      </c>
    </row>
    <row r="4" spans="2:7" ht="28.5" x14ac:dyDescent="0.2">
      <c r="B4" s="116"/>
      <c r="C4" s="117" t="s">
        <v>51</v>
      </c>
      <c r="D4" s="118"/>
      <c r="E4" s="170"/>
      <c r="F4" s="120"/>
      <c r="G4" s="121"/>
    </row>
    <row r="5" spans="2:7" ht="28.5" x14ac:dyDescent="0.2">
      <c r="B5" s="122"/>
      <c r="C5" s="54" t="s">
        <v>135</v>
      </c>
      <c r="D5" s="123"/>
      <c r="E5" s="171"/>
      <c r="F5" s="125"/>
      <c r="G5" s="126"/>
    </row>
    <row r="6" spans="2:7" ht="15" x14ac:dyDescent="0.2">
      <c r="B6" s="127" t="s">
        <v>239</v>
      </c>
      <c r="C6" s="128" t="s">
        <v>240</v>
      </c>
      <c r="D6" s="129"/>
      <c r="E6" s="130"/>
      <c r="F6" s="131"/>
      <c r="G6" s="132"/>
    </row>
    <row r="7" spans="2:7" x14ac:dyDescent="0.2">
      <c r="B7" s="133" t="s">
        <v>243</v>
      </c>
      <c r="C7" s="74" t="s">
        <v>498</v>
      </c>
      <c r="D7" s="55" t="s">
        <v>61</v>
      </c>
      <c r="E7" s="78">
        <v>55</v>
      </c>
      <c r="F7" s="202"/>
      <c r="G7" s="87">
        <f t="shared" ref="G7" si="0">E7*F7</f>
        <v>0</v>
      </c>
    </row>
    <row r="8" spans="2:7" x14ac:dyDescent="0.2">
      <c r="B8" s="133" t="s">
        <v>244</v>
      </c>
      <c r="C8" s="195" t="s">
        <v>500</v>
      </c>
      <c r="D8" s="55" t="s">
        <v>56</v>
      </c>
      <c r="E8" s="78">
        <v>14</v>
      </c>
      <c r="F8" s="202"/>
      <c r="G8" s="87">
        <f t="shared" ref="G8:G11" si="1">E8*F8</f>
        <v>0</v>
      </c>
    </row>
    <row r="9" spans="2:7" x14ac:dyDescent="0.2">
      <c r="B9" s="133" t="s">
        <v>245</v>
      </c>
      <c r="C9" s="195" t="s">
        <v>501</v>
      </c>
      <c r="D9" s="55" t="s">
        <v>56</v>
      </c>
      <c r="E9" s="78">
        <v>14</v>
      </c>
      <c r="F9" s="202"/>
      <c r="G9" s="87">
        <f t="shared" ref="G9" si="2">E9*F9</f>
        <v>0</v>
      </c>
    </row>
    <row r="10" spans="2:7" x14ac:dyDescent="0.2">
      <c r="B10" s="133" t="s">
        <v>246</v>
      </c>
      <c r="C10" s="195" t="s">
        <v>502</v>
      </c>
      <c r="D10" s="55" t="s">
        <v>56</v>
      </c>
      <c r="E10" s="78">
        <v>1</v>
      </c>
      <c r="F10" s="202"/>
      <c r="G10" s="87">
        <f t="shared" si="1"/>
        <v>0</v>
      </c>
    </row>
    <row r="11" spans="2:7" x14ac:dyDescent="0.2">
      <c r="B11" s="133" t="s">
        <v>247</v>
      </c>
      <c r="C11" s="195" t="s">
        <v>503</v>
      </c>
      <c r="D11" s="55" t="s">
        <v>56</v>
      </c>
      <c r="E11" s="78">
        <f>E8+E9</f>
        <v>28</v>
      </c>
      <c r="F11" s="202"/>
      <c r="G11" s="87">
        <f t="shared" si="1"/>
        <v>0</v>
      </c>
    </row>
    <row r="12" spans="2:7" x14ac:dyDescent="0.2">
      <c r="B12" s="133" t="s">
        <v>248</v>
      </c>
      <c r="C12" s="172" t="s">
        <v>212</v>
      </c>
      <c r="D12" s="173" t="s">
        <v>56</v>
      </c>
      <c r="E12" s="174">
        <v>2</v>
      </c>
      <c r="F12" s="204"/>
      <c r="G12" s="137">
        <f>E12*F12</f>
        <v>0</v>
      </c>
    </row>
    <row r="13" spans="2:7" x14ac:dyDescent="0.2">
      <c r="B13" s="133" t="s">
        <v>249</v>
      </c>
      <c r="C13" s="172" t="s">
        <v>214</v>
      </c>
      <c r="D13" s="173" t="s">
        <v>56</v>
      </c>
      <c r="E13" s="174">
        <v>28</v>
      </c>
      <c r="F13" s="204"/>
      <c r="G13" s="137">
        <f t="shared" ref="G13:G32" si="3">E13*F13</f>
        <v>0</v>
      </c>
    </row>
    <row r="14" spans="2:7" x14ac:dyDescent="0.2">
      <c r="B14" s="133" t="s">
        <v>250</v>
      </c>
      <c r="C14" s="172" t="s">
        <v>215</v>
      </c>
      <c r="D14" s="173" t="s">
        <v>56</v>
      </c>
      <c r="E14" s="174">
        <v>9</v>
      </c>
      <c r="F14" s="204"/>
      <c r="G14" s="137">
        <f t="shared" si="3"/>
        <v>0</v>
      </c>
    </row>
    <row r="15" spans="2:7" x14ac:dyDescent="0.2">
      <c r="B15" s="133" t="s">
        <v>251</v>
      </c>
      <c r="C15" s="172" t="s">
        <v>216</v>
      </c>
      <c r="D15" s="173" t="s">
        <v>56</v>
      </c>
      <c r="E15" s="174">
        <v>96</v>
      </c>
      <c r="F15" s="204"/>
      <c r="G15" s="137">
        <f t="shared" si="3"/>
        <v>0</v>
      </c>
    </row>
    <row r="16" spans="2:7" ht="28.5" x14ac:dyDescent="0.2">
      <c r="B16" s="133" t="s">
        <v>252</v>
      </c>
      <c r="C16" s="172" t="s">
        <v>217</v>
      </c>
      <c r="D16" s="173" t="s">
        <v>60</v>
      </c>
      <c r="E16" s="174">
        <v>1</v>
      </c>
      <c r="F16" s="204"/>
      <c r="G16" s="137">
        <f t="shared" si="3"/>
        <v>0</v>
      </c>
    </row>
    <row r="17" spans="2:7" ht="42.75" x14ac:dyDescent="0.2">
      <c r="B17" s="133" t="s">
        <v>253</v>
      </c>
      <c r="C17" s="172" t="s">
        <v>218</v>
      </c>
      <c r="D17" s="173" t="s">
        <v>60</v>
      </c>
      <c r="E17" s="174">
        <v>1</v>
      </c>
      <c r="F17" s="204"/>
      <c r="G17" s="137">
        <f t="shared" si="3"/>
        <v>0</v>
      </c>
    </row>
    <row r="18" spans="2:7" x14ac:dyDescent="0.2">
      <c r="B18" s="133" t="s">
        <v>254</v>
      </c>
      <c r="C18" s="172" t="s">
        <v>219</v>
      </c>
      <c r="D18" s="173" t="s">
        <v>56</v>
      </c>
      <c r="E18" s="174">
        <v>5</v>
      </c>
      <c r="F18" s="204"/>
      <c r="G18" s="137">
        <f t="shared" si="3"/>
        <v>0</v>
      </c>
    </row>
    <row r="19" spans="2:7" x14ac:dyDescent="0.2">
      <c r="B19" s="133" t="s">
        <v>255</v>
      </c>
      <c r="C19" s="172" t="s">
        <v>220</v>
      </c>
      <c r="D19" s="173" t="s">
        <v>56</v>
      </c>
      <c r="E19" s="174">
        <v>1</v>
      </c>
      <c r="F19" s="204"/>
      <c r="G19" s="137">
        <f t="shared" si="3"/>
        <v>0</v>
      </c>
    </row>
    <row r="20" spans="2:7" x14ac:dyDescent="0.2">
      <c r="B20" s="133" t="s">
        <v>256</v>
      </c>
      <c r="C20" s="172" t="s">
        <v>221</v>
      </c>
      <c r="D20" s="173" t="s">
        <v>56</v>
      </c>
      <c r="E20" s="174">
        <v>17</v>
      </c>
      <c r="F20" s="204"/>
      <c r="G20" s="137">
        <f t="shared" si="3"/>
        <v>0</v>
      </c>
    </row>
    <row r="21" spans="2:7" x14ac:dyDescent="0.2">
      <c r="B21" s="133" t="s">
        <v>257</v>
      </c>
      <c r="C21" s="172" t="s">
        <v>341</v>
      </c>
      <c r="D21" s="173" t="s">
        <v>56</v>
      </c>
      <c r="E21" s="174">
        <v>1</v>
      </c>
      <c r="F21" s="204"/>
      <c r="G21" s="137">
        <f t="shared" si="3"/>
        <v>0</v>
      </c>
    </row>
    <row r="22" spans="2:7" x14ac:dyDescent="0.2">
      <c r="B22" s="133" t="s">
        <v>258</v>
      </c>
      <c r="C22" s="172" t="s">
        <v>342</v>
      </c>
      <c r="D22" s="173" t="s">
        <v>56</v>
      </c>
      <c r="E22" s="174">
        <v>2</v>
      </c>
      <c r="F22" s="204"/>
      <c r="G22" s="137">
        <f t="shared" si="3"/>
        <v>0</v>
      </c>
    </row>
    <row r="23" spans="2:7" x14ac:dyDescent="0.2">
      <c r="B23" s="133" t="s">
        <v>259</v>
      </c>
      <c r="C23" s="172" t="s">
        <v>343</v>
      </c>
      <c r="D23" s="173" t="s">
        <v>56</v>
      </c>
      <c r="E23" s="174">
        <v>1</v>
      </c>
      <c r="F23" s="204"/>
      <c r="G23" s="137">
        <f t="shared" si="3"/>
        <v>0</v>
      </c>
    </row>
    <row r="24" spans="2:7" x14ac:dyDescent="0.2">
      <c r="B24" s="133" t="s">
        <v>260</v>
      </c>
      <c r="C24" s="172" t="s">
        <v>344</v>
      </c>
      <c r="D24" s="173" t="s">
        <v>56</v>
      </c>
      <c r="E24" s="174">
        <v>1</v>
      </c>
      <c r="F24" s="204"/>
      <c r="G24" s="137">
        <f t="shared" si="3"/>
        <v>0</v>
      </c>
    </row>
    <row r="25" spans="2:7" x14ac:dyDescent="0.2">
      <c r="B25" s="133" t="s">
        <v>261</v>
      </c>
      <c r="C25" s="172" t="s">
        <v>504</v>
      </c>
      <c r="D25" s="173" t="s">
        <v>61</v>
      </c>
      <c r="E25" s="174">
        <v>110</v>
      </c>
      <c r="F25" s="204"/>
      <c r="G25" s="137">
        <f t="shared" si="3"/>
        <v>0</v>
      </c>
    </row>
    <row r="26" spans="2:7" x14ac:dyDescent="0.2">
      <c r="B26" s="133" t="s">
        <v>262</v>
      </c>
      <c r="C26" s="172" t="s">
        <v>505</v>
      </c>
      <c r="D26" s="173" t="s">
        <v>61</v>
      </c>
      <c r="E26" s="174">
        <v>240</v>
      </c>
      <c r="F26" s="204"/>
      <c r="G26" s="137">
        <f t="shared" si="3"/>
        <v>0</v>
      </c>
    </row>
    <row r="27" spans="2:7" x14ac:dyDescent="0.2">
      <c r="B27" s="133" t="s">
        <v>263</v>
      </c>
      <c r="C27" s="172" t="s">
        <v>506</v>
      </c>
      <c r="D27" s="173" t="s">
        <v>61</v>
      </c>
      <c r="E27" s="174">
        <v>20</v>
      </c>
      <c r="F27" s="204"/>
      <c r="G27" s="137">
        <f t="shared" si="3"/>
        <v>0</v>
      </c>
    </row>
    <row r="28" spans="2:7" x14ac:dyDescent="0.2">
      <c r="B28" s="133" t="s">
        <v>499</v>
      </c>
      <c r="C28" s="172" t="s">
        <v>507</v>
      </c>
      <c r="D28" s="173" t="s">
        <v>61</v>
      </c>
      <c r="E28" s="174">
        <v>20</v>
      </c>
      <c r="F28" s="204"/>
      <c r="G28" s="137">
        <f t="shared" si="3"/>
        <v>0</v>
      </c>
    </row>
    <row r="29" spans="2:7" x14ac:dyDescent="0.2">
      <c r="B29" s="133" t="s">
        <v>509</v>
      </c>
      <c r="C29" s="172" t="s">
        <v>508</v>
      </c>
      <c r="D29" s="173" t="s">
        <v>61</v>
      </c>
      <c r="E29" s="174">
        <v>20</v>
      </c>
      <c r="F29" s="204"/>
      <c r="G29" s="137">
        <f t="shared" si="3"/>
        <v>0</v>
      </c>
    </row>
    <row r="30" spans="2:7" x14ac:dyDescent="0.2">
      <c r="B30" s="133" t="s">
        <v>510</v>
      </c>
      <c r="C30" s="172" t="s">
        <v>226</v>
      </c>
      <c r="D30" s="173" t="s">
        <v>60</v>
      </c>
      <c r="E30" s="174">
        <v>1</v>
      </c>
      <c r="F30" s="204"/>
      <c r="G30" s="137">
        <f t="shared" si="3"/>
        <v>0</v>
      </c>
    </row>
    <row r="31" spans="2:7" x14ac:dyDescent="0.2">
      <c r="B31" s="133" t="s">
        <v>511</v>
      </c>
      <c r="C31" s="172" t="s">
        <v>227</v>
      </c>
      <c r="D31" s="173" t="s">
        <v>60</v>
      </c>
      <c r="E31" s="174">
        <v>1</v>
      </c>
      <c r="F31" s="207"/>
      <c r="G31" s="137">
        <f t="shared" si="3"/>
        <v>0</v>
      </c>
    </row>
    <row r="32" spans="2:7" x14ac:dyDescent="0.2">
      <c r="B32" s="133" t="s">
        <v>512</v>
      </c>
      <c r="C32" s="175" t="s">
        <v>345</v>
      </c>
      <c r="D32" s="176" t="s">
        <v>56</v>
      </c>
      <c r="E32" s="174">
        <v>1</v>
      </c>
      <c r="F32" s="207"/>
      <c r="G32" s="137">
        <f t="shared" si="3"/>
        <v>0</v>
      </c>
    </row>
    <row r="33" spans="2:7" ht="15" x14ac:dyDescent="0.2">
      <c r="B33" s="127" t="s">
        <v>241</v>
      </c>
      <c r="C33" s="128" t="s">
        <v>242</v>
      </c>
      <c r="D33" s="129"/>
      <c r="E33" s="130"/>
      <c r="F33" s="130"/>
      <c r="G33" s="132"/>
    </row>
    <row r="34" spans="2:7" x14ac:dyDescent="0.2">
      <c r="B34" s="122" t="s">
        <v>264</v>
      </c>
      <c r="C34" s="172" t="s">
        <v>213</v>
      </c>
      <c r="D34" s="173" t="s">
        <v>56</v>
      </c>
      <c r="E34" s="174">
        <v>1</v>
      </c>
      <c r="F34" s="204"/>
      <c r="G34" s="137">
        <f t="shared" ref="G34:G44" si="4">E34*F34</f>
        <v>0</v>
      </c>
    </row>
    <row r="35" spans="2:7" x14ac:dyDescent="0.2">
      <c r="B35" s="122" t="s">
        <v>265</v>
      </c>
      <c r="C35" s="172" t="s">
        <v>222</v>
      </c>
      <c r="D35" s="173" t="s">
        <v>56</v>
      </c>
      <c r="E35" s="174">
        <v>1</v>
      </c>
      <c r="F35" s="204"/>
      <c r="G35" s="137">
        <f t="shared" si="4"/>
        <v>0</v>
      </c>
    </row>
    <row r="36" spans="2:7" x14ac:dyDescent="0.2">
      <c r="B36" s="122" t="s">
        <v>266</v>
      </c>
      <c r="C36" s="172" t="s">
        <v>223</v>
      </c>
      <c r="D36" s="173" t="s">
        <v>56</v>
      </c>
      <c r="E36" s="174">
        <v>1</v>
      </c>
      <c r="F36" s="204"/>
      <c r="G36" s="137">
        <f t="shared" si="4"/>
        <v>0</v>
      </c>
    </row>
    <row r="37" spans="2:7" x14ac:dyDescent="0.2">
      <c r="B37" s="122" t="s">
        <v>267</v>
      </c>
      <c r="C37" s="172" t="s">
        <v>224</v>
      </c>
      <c r="D37" s="173" t="s">
        <v>56</v>
      </c>
      <c r="E37" s="174">
        <v>1</v>
      </c>
      <c r="F37" s="204"/>
      <c r="G37" s="137">
        <f t="shared" si="4"/>
        <v>0</v>
      </c>
    </row>
    <row r="38" spans="2:7" x14ac:dyDescent="0.2">
      <c r="B38" s="122" t="s">
        <v>268</v>
      </c>
      <c r="C38" s="172" t="s">
        <v>346</v>
      </c>
      <c r="D38" s="173" t="s">
        <v>56</v>
      </c>
      <c r="E38" s="174">
        <v>1</v>
      </c>
      <c r="F38" s="204"/>
      <c r="G38" s="137">
        <f t="shared" si="4"/>
        <v>0</v>
      </c>
    </row>
    <row r="39" spans="2:7" x14ac:dyDescent="0.2">
      <c r="B39" s="122" t="s">
        <v>269</v>
      </c>
      <c r="C39" s="172" t="s">
        <v>225</v>
      </c>
      <c r="D39" s="173" t="s">
        <v>56</v>
      </c>
      <c r="E39" s="174">
        <v>1</v>
      </c>
      <c r="F39" s="204"/>
      <c r="G39" s="137">
        <f t="shared" si="4"/>
        <v>0</v>
      </c>
    </row>
    <row r="40" spans="2:7" x14ac:dyDescent="0.2">
      <c r="B40" s="122" t="s">
        <v>270</v>
      </c>
      <c r="C40" s="172" t="s">
        <v>347</v>
      </c>
      <c r="D40" s="173" t="s">
        <v>56</v>
      </c>
      <c r="E40" s="174">
        <v>340</v>
      </c>
      <c r="F40" s="204"/>
      <c r="G40" s="137">
        <f t="shared" si="4"/>
        <v>0</v>
      </c>
    </row>
    <row r="41" spans="2:7" x14ac:dyDescent="0.2">
      <c r="B41" s="122" t="s">
        <v>271</v>
      </c>
      <c r="C41" s="172" t="s">
        <v>513</v>
      </c>
      <c r="D41" s="173" t="s">
        <v>61</v>
      </c>
      <c r="E41" s="174">
        <v>10</v>
      </c>
      <c r="F41" s="204"/>
      <c r="G41" s="137">
        <f t="shared" si="4"/>
        <v>0</v>
      </c>
    </row>
    <row r="42" spans="2:7" x14ac:dyDescent="0.2">
      <c r="B42" s="122" t="s">
        <v>272</v>
      </c>
      <c r="C42" s="172" t="s">
        <v>514</v>
      </c>
      <c r="D42" s="173" t="s">
        <v>61</v>
      </c>
      <c r="E42" s="174">
        <v>40</v>
      </c>
      <c r="F42" s="204"/>
      <c r="G42" s="137">
        <f t="shared" si="4"/>
        <v>0</v>
      </c>
    </row>
    <row r="43" spans="2:7" x14ac:dyDescent="0.2">
      <c r="B43" s="122" t="s">
        <v>273</v>
      </c>
      <c r="C43" s="172" t="s">
        <v>515</v>
      </c>
      <c r="D43" s="173" t="s">
        <v>61</v>
      </c>
      <c r="E43" s="174">
        <v>20</v>
      </c>
      <c r="F43" s="204"/>
      <c r="G43" s="137">
        <f t="shared" si="4"/>
        <v>0</v>
      </c>
    </row>
    <row r="44" spans="2:7" ht="15" thickBot="1" x14ac:dyDescent="0.25">
      <c r="B44" s="122" t="s">
        <v>274</v>
      </c>
      <c r="C44" s="172" t="s">
        <v>348</v>
      </c>
      <c r="D44" s="173" t="s">
        <v>61</v>
      </c>
      <c r="E44" s="174">
        <v>12</v>
      </c>
      <c r="F44" s="204"/>
      <c r="G44" s="137">
        <f t="shared" si="4"/>
        <v>0</v>
      </c>
    </row>
    <row r="45" spans="2:7" ht="16.5" thickTop="1" thickBot="1" x14ac:dyDescent="0.3">
      <c r="B45" s="158" t="s">
        <v>33</v>
      </c>
      <c r="C45" s="159"/>
      <c r="D45" s="159"/>
      <c r="E45" s="177"/>
      <c r="F45" s="161"/>
      <c r="G45" s="162">
        <f>SUM(G6:G44)</f>
        <v>0</v>
      </c>
    </row>
    <row r="46" spans="2:7" x14ac:dyDescent="0.2">
      <c r="B46" s="163"/>
      <c r="C46" s="96"/>
      <c r="D46" s="163"/>
      <c r="E46" s="178"/>
      <c r="F46" s="165"/>
      <c r="G46" s="165"/>
    </row>
    <row r="47" spans="2:7" x14ac:dyDescent="0.2">
      <c r="B47" s="166"/>
      <c r="C47" s="166"/>
      <c r="D47" s="166"/>
      <c r="E47" s="166"/>
      <c r="F47" s="168"/>
      <c r="G47" s="168"/>
    </row>
  </sheetData>
  <sheetProtection algorithmName="SHA-512" hashValue="ZzKsO5xdZ4MQxJs2r8uOyi4JOscKT2busDvFElFo6AXj9SK8IJ7x1wgr/SVctcmi6E4j7ED2FW+PTuNjLmQ7Tw==" saltValue="EZ4SAktNGH4VC7l0weeScQ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6F350-466A-4A79-95DE-69C7F08B7630}">
  <dimension ref="B1:G27"/>
  <sheetViews>
    <sheetView zoomScaleNormal="100" workbookViewId="0">
      <selection activeCell="K5" sqref="K5"/>
    </sheetView>
  </sheetViews>
  <sheetFormatPr defaultRowHeight="14.25" x14ac:dyDescent="0.2"/>
  <cols>
    <col min="1" max="1" width="2.7109375" style="1" customWidth="1"/>
    <col min="2" max="2" width="11.7109375" style="1" customWidth="1"/>
    <col min="3" max="3" width="70.7109375" style="1" customWidth="1"/>
    <col min="4" max="4" width="7.7109375" style="1" customWidth="1"/>
    <col min="5" max="5" width="12.7109375" style="1" customWidth="1"/>
    <col min="6" max="7" width="15.7109375" style="82" customWidth="1"/>
    <col min="8" max="16384" width="9.140625" style="1"/>
  </cols>
  <sheetData>
    <row r="1" spans="2:7" ht="15" thickBot="1" x14ac:dyDescent="0.25"/>
    <row r="2" spans="2:7" ht="39.950000000000003" customHeight="1" thickBot="1" x14ac:dyDescent="0.25">
      <c r="B2" s="228" t="s">
        <v>275</v>
      </c>
      <c r="C2" s="229"/>
      <c r="D2" s="229"/>
      <c r="E2" s="229"/>
      <c r="F2" s="229"/>
      <c r="G2" s="230"/>
    </row>
    <row r="3" spans="2:7" ht="30.75" thickBot="1" x14ac:dyDescent="0.25">
      <c r="B3" s="45" t="s">
        <v>46</v>
      </c>
      <c r="C3" s="46" t="s">
        <v>35</v>
      </c>
      <c r="D3" s="47" t="s">
        <v>47</v>
      </c>
      <c r="E3" s="48" t="s">
        <v>48</v>
      </c>
      <c r="F3" s="83" t="s">
        <v>49</v>
      </c>
      <c r="G3" s="84" t="s">
        <v>50</v>
      </c>
    </row>
    <row r="4" spans="2:7" ht="28.5" x14ac:dyDescent="0.2">
      <c r="B4" s="49"/>
      <c r="C4" s="50" t="s">
        <v>51</v>
      </c>
      <c r="D4" s="51"/>
      <c r="E4" s="52"/>
      <c r="F4" s="85"/>
      <c r="G4" s="106"/>
    </row>
    <row r="5" spans="2:7" ht="28.5" x14ac:dyDescent="0.2">
      <c r="B5" s="53"/>
      <c r="C5" s="54" t="s">
        <v>52</v>
      </c>
      <c r="D5" s="55"/>
      <c r="E5" s="56"/>
      <c r="F5" s="86"/>
      <c r="G5" s="87"/>
    </row>
    <row r="6" spans="2:7" ht="15" x14ac:dyDescent="0.2">
      <c r="B6" s="57" t="s">
        <v>320</v>
      </c>
      <c r="C6" s="64" t="s">
        <v>63</v>
      </c>
      <c r="D6" s="65"/>
      <c r="E6" s="80"/>
      <c r="F6" s="90"/>
      <c r="G6" s="91"/>
    </row>
    <row r="7" spans="2:7" ht="28.5" x14ac:dyDescent="0.2">
      <c r="B7" s="53" t="s">
        <v>321</v>
      </c>
      <c r="C7" s="61" t="s">
        <v>85</v>
      </c>
      <c r="D7" s="55" t="s">
        <v>59</v>
      </c>
      <c r="E7" s="78">
        <v>27</v>
      </c>
      <c r="F7" s="201"/>
      <c r="G7" s="87">
        <f>E7*F7</f>
        <v>0</v>
      </c>
    </row>
    <row r="8" spans="2:7" ht="16.5" x14ac:dyDescent="0.2">
      <c r="B8" s="53" t="s">
        <v>322</v>
      </c>
      <c r="C8" s="61" t="s">
        <v>86</v>
      </c>
      <c r="D8" s="55" t="s">
        <v>59</v>
      </c>
      <c r="E8" s="78">
        <v>12</v>
      </c>
      <c r="F8" s="201"/>
      <c r="G8" s="87">
        <f t="shared" ref="G8:G11" si="0">E8*F8</f>
        <v>0</v>
      </c>
    </row>
    <row r="9" spans="2:7" ht="28.5" x14ac:dyDescent="0.2">
      <c r="B9" s="53" t="s">
        <v>323</v>
      </c>
      <c r="C9" s="61" t="s">
        <v>87</v>
      </c>
      <c r="D9" s="55" t="s">
        <v>59</v>
      </c>
      <c r="E9" s="78">
        <v>16</v>
      </c>
      <c r="F9" s="201"/>
      <c r="G9" s="87">
        <f t="shared" si="0"/>
        <v>0</v>
      </c>
    </row>
    <row r="10" spans="2:7" ht="16.5" x14ac:dyDescent="0.2">
      <c r="B10" s="53" t="s">
        <v>324</v>
      </c>
      <c r="C10" s="61" t="s">
        <v>88</v>
      </c>
      <c r="D10" s="55" t="s">
        <v>59</v>
      </c>
      <c r="E10" s="78">
        <v>14</v>
      </c>
      <c r="F10" s="201"/>
      <c r="G10" s="87">
        <f t="shared" si="0"/>
        <v>0</v>
      </c>
    </row>
    <row r="11" spans="2:7" x14ac:dyDescent="0.2">
      <c r="B11" s="53" t="s">
        <v>325</v>
      </c>
      <c r="C11" s="61" t="s">
        <v>89</v>
      </c>
      <c r="D11" s="55" t="s">
        <v>56</v>
      </c>
      <c r="E11" s="78">
        <v>1</v>
      </c>
      <c r="F11" s="201"/>
      <c r="G11" s="87">
        <f t="shared" si="0"/>
        <v>0</v>
      </c>
    </row>
    <row r="12" spans="2:7" ht="16.5" x14ac:dyDescent="0.2">
      <c r="B12" s="53" t="s">
        <v>339</v>
      </c>
      <c r="C12" s="61" t="s">
        <v>340</v>
      </c>
      <c r="D12" s="55" t="s">
        <v>59</v>
      </c>
      <c r="E12" s="78">
        <v>0.7</v>
      </c>
      <c r="F12" s="201"/>
      <c r="G12" s="87">
        <f t="shared" ref="G12" si="1">E12*F12</f>
        <v>0</v>
      </c>
    </row>
    <row r="13" spans="2:7" ht="15" x14ac:dyDescent="0.2">
      <c r="B13" s="57" t="s">
        <v>326</v>
      </c>
      <c r="C13" s="66" t="s">
        <v>70</v>
      </c>
      <c r="D13" s="59"/>
      <c r="E13" s="79"/>
      <c r="F13" s="79"/>
      <c r="G13" s="89"/>
    </row>
    <row r="14" spans="2:7" ht="16.5" x14ac:dyDescent="0.2">
      <c r="B14" s="53" t="s">
        <v>327</v>
      </c>
      <c r="C14" s="61" t="s">
        <v>319</v>
      </c>
      <c r="D14" s="63" t="s">
        <v>59</v>
      </c>
      <c r="E14" s="78">
        <v>4</v>
      </c>
      <c r="F14" s="202"/>
      <c r="G14" s="87">
        <f>E14*F14</f>
        <v>0</v>
      </c>
    </row>
    <row r="15" spans="2:7" ht="16.5" x14ac:dyDescent="0.2">
      <c r="B15" s="53" t="s">
        <v>338</v>
      </c>
      <c r="C15" s="61" t="s">
        <v>463</v>
      </c>
      <c r="D15" s="55" t="s">
        <v>59</v>
      </c>
      <c r="E15" s="78">
        <v>4</v>
      </c>
      <c r="F15" s="202"/>
      <c r="G15" s="87">
        <f t="shared" ref="G15" si="2">E15*F15</f>
        <v>0</v>
      </c>
    </row>
    <row r="16" spans="2:7" ht="16.5" x14ac:dyDescent="0.2">
      <c r="B16" s="53" t="s">
        <v>516</v>
      </c>
      <c r="C16" s="74" t="s">
        <v>122</v>
      </c>
      <c r="D16" s="55" t="s">
        <v>59</v>
      </c>
      <c r="E16" s="78">
        <v>2</v>
      </c>
      <c r="F16" s="202"/>
      <c r="G16" s="87">
        <f t="shared" ref="G16" si="3">E16*F16</f>
        <v>0</v>
      </c>
    </row>
    <row r="17" spans="2:7" ht="15" x14ac:dyDescent="0.2">
      <c r="B17" s="57" t="s">
        <v>328</v>
      </c>
      <c r="C17" s="66" t="s">
        <v>72</v>
      </c>
      <c r="D17" s="59"/>
      <c r="E17" s="79"/>
      <c r="F17" s="79"/>
      <c r="G17" s="89"/>
    </row>
    <row r="18" spans="2:7" x14ac:dyDescent="0.2">
      <c r="B18" s="53" t="s">
        <v>329</v>
      </c>
      <c r="C18" s="61" t="s">
        <v>108</v>
      </c>
      <c r="D18" s="55" t="s">
        <v>61</v>
      </c>
      <c r="E18" s="78">
        <f>'A. ASŘ - OPRAVY'!E18</f>
        <v>0.65</v>
      </c>
      <c r="F18" s="201"/>
      <c r="G18" s="87">
        <f t="shared" ref="G18:G20" si="4">E18*F18</f>
        <v>0</v>
      </c>
    </row>
    <row r="19" spans="2:7" x14ac:dyDescent="0.2">
      <c r="B19" s="53" t="s">
        <v>330</v>
      </c>
      <c r="C19" s="61" t="s">
        <v>109</v>
      </c>
      <c r="D19" s="55" t="s">
        <v>61</v>
      </c>
      <c r="E19" s="78">
        <f>'A. ASŘ - OPRAVY'!E19</f>
        <v>0.85</v>
      </c>
      <c r="F19" s="201"/>
      <c r="G19" s="87">
        <f t="shared" si="4"/>
        <v>0</v>
      </c>
    </row>
    <row r="20" spans="2:7" x14ac:dyDescent="0.2">
      <c r="B20" s="53" t="s">
        <v>331</v>
      </c>
      <c r="C20" s="61" t="s">
        <v>110</v>
      </c>
      <c r="D20" s="55" t="s">
        <v>61</v>
      </c>
      <c r="E20" s="78">
        <f>'A. ASŘ - OPRAVY'!E20</f>
        <v>0.7</v>
      </c>
      <c r="F20" s="201"/>
      <c r="G20" s="87">
        <f t="shared" si="4"/>
        <v>0</v>
      </c>
    </row>
    <row r="21" spans="2:7" ht="57" x14ac:dyDescent="0.2">
      <c r="B21" s="53" t="s">
        <v>332</v>
      </c>
      <c r="C21" s="61" t="s">
        <v>112</v>
      </c>
      <c r="D21" s="55" t="s">
        <v>56</v>
      </c>
      <c r="E21" s="78">
        <v>1</v>
      </c>
      <c r="F21" s="201"/>
      <c r="G21" s="87">
        <f t="shared" ref="G21" si="5">E21*F21</f>
        <v>0</v>
      </c>
    </row>
    <row r="22" spans="2:7" ht="16.5" x14ac:dyDescent="0.2">
      <c r="B22" s="53" t="s">
        <v>333</v>
      </c>
      <c r="C22" s="61" t="s">
        <v>138</v>
      </c>
      <c r="D22" s="55" t="s">
        <v>59</v>
      </c>
      <c r="E22" s="78">
        <v>0.1</v>
      </c>
      <c r="F22" s="201"/>
      <c r="G22" s="87">
        <f>E22*F22</f>
        <v>0</v>
      </c>
    </row>
    <row r="23" spans="2:7" x14ac:dyDescent="0.2">
      <c r="B23" s="53" t="s">
        <v>334</v>
      </c>
      <c r="C23" s="61" t="s">
        <v>113</v>
      </c>
      <c r="D23" s="55" t="s">
        <v>56</v>
      </c>
      <c r="E23" s="78">
        <v>1</v>
      </c>
      <c r="F23" s="201"/>
      <c r="G23" s="87">
        <f>E23*F23</f>
        <v>0</v>
      </c>
    </row>
    <row r="24" spans="2:7" ht="15" x14ac:dyDescent="0.2">
      <c r="B24" s="57" t="s">
        <v>335</v>
      </c>
      <c r="C24" s="58" t="s">
        <v>75</v>
      </c>
      <c r="D24" s="59"/>
      <c r="E24" s="79"/>
      <c r="F24" s="79"/>
      <c r="G24" s="89"/>
    </row>
    <row r="25" spans="2:7" x14ac:dyDescent="0.2">
      <c r="B25" s="53" t="s">
        <v>336</v>
      </c>
      <c r="C25" s="61" t="s">
        <v>77</v>
      </c>
      <c r="D25" s="63" t="s">
        <v>187</v>
      </c>
      <c r="E25" s="78">
        <v>1</v>
      </c>
      <c r="F25" s="202"/>
      <c r="G25" s="87">
        <f t="shared" ref="G25:G26" si="6">E25*F25</f>
        <v>0</v>
      </c>
    </row>
    <row r="26" spans="2:7" ht="15" thickBot="1" x14ac:dyDescent="0.25">
      <c r="B26" s="53" t="s">
        <v>337</v>
      </c>
      <c r="C26" s="61" t="s">
        <v>318</v>
      </c>
      <c r="D26" s="63" t="s">
        <v>187</v>
      </c>
      <c r="E26" s="78">
        <v>1</v>
      </c>
      <c r="F26" s="202"/>
      <c r="G26" s="87">
        <f t="shared" si="6"/>
        <v>0</v>
      </c>
    </row>
    <row r="27" spans="2:7" ht="16.5" thickTop="1" thickBot="1" x14ac:dyDescent="0.3">
      <c r="B27" s="75" t="s">
        <v>33</v>
      </c>
      <c r="C27" s="76"/>
      <c r="D27" s="76"/>
      <c r="E27" s="77"/>
      <c r="F27" s="92"/>
      <c r="G27" s="93">
        <f>SUM(G4:G26)</f>
        <v>0</v>
      </c>
    </row>
  </sheetData>
  <sheetProtection algorithmName="SHA-512" hashValue="XIz7IXrfeDOnD9nIRSOiIOuNUtpAoDNPtdDE9LujMJ1duCu4SjBDkFILZdmiKVo6rej42CfU58QEvXbsNIp3Lg==" saltValue="/Ad9jWjpuc1GETYHjkHjaQ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F450-E1C9-42DF-AEDB-92487167EFAC}">
  <dimension ref="B1:G47"/>
  <sheetViews>
    <sheetView zoomScaleNormal="100" workbookViewId="0">
      <selection activeCell="J7" sqref="J7"/>
    </sheetView>
  </sheetViews>
  <sheetFormatPr defaultRowHeight="14.25" x14ac:dyDescent="0.2"/>
  <cols>
    <col min="1" max="1" width="2.7109375" style="107" customWidth="1"/>
    <col min="2" max="2" width="11.7109375" style="107" customWidth="1"/>
    <col min="3" max="3" width="70.7109375" style="107" customWidth="1"/>
    <col min="4" max="4" width="7.7109375" style="107" customWidth="1"/>
    <col min="5" max="5" width="12.7109375" style="107" customWidth="1"/>
    <col min="6" max="7" width="15.7109375" style="109" customWidth="1"/>
    <col min="8" max="16384" width="9.140625" style="107"/>
  </cols>
  <sheetData>
    <row r="1" spans="2:7" ht="15" thickBot="1" x14ac:dyDescent="0.25"/>
    <row r="2" spans="2:7" ht="39.950000000000003" customHeight="1" thickBot="1" x14ac:dyDescent="0.25">
      <c r="B2" s="237" t="s">
        <v>349</v>
      </c>
      <c r="C2" s="238"/>
      <c r="D2" s="238"/>
      <c r="E2" s="238"/>
      <c r="F2" s="238"/>
      <c r="G2" s="239"/>
    </row>
    <row r="3" spans="2:7" ht="30.75" thickBot="1" x14ac:dyDescent="0.25">
      <c r="B3" s="110" t="s">
        <v>46</v>
      </c>
      <c r="C3" s="111" t="s">
        <v>35</v>
      </c>
      <c r="D3" s="112" t="s">
        <v>47</v>
      </c>
      <c r="E3" s="169" t="s">
        <v>48</v>
      </c>
      <c r="F3" s="114" t="s">
        <v>49</v>
      </c>
      <c r="G3" s="115" t="s">
        <v>50</v>
      </c>
    </row>
    <row r="4" spans="2:7" ht="28.5" x14ac:dyDescent="0.2">
      <c r="B4" s="116"/>
      <c r="C4" s="117" t="s">
        <v>51</v>
      </c>
      <c r="D4" s="118"/>
      <c r="E4" s="170"/>
      <c r="F4" s="120"/>
      <c r="G4" s="121"/>
    </row>
    <row r="5" spans="2:7" ht="28.5" x14ac:dyDescent="0.2">
      <c r="B5" s="122"/>
      <c r="C5" s="54" t="s">
        <v>135</v>
      </c>
      <c r="D5" s="123"/>
      <c r="E5" s="171"/>
      <c r="F5" s="125"/>
      <c r="G5" s="126"/>
    </row>
    <row r="6" spans="2:7" ht="15" x14ac:dyDescent="0.2">
      <c r="B6" s="127" t="s">
        <v>276</v>
      </c>
      <c r="C6" s="128" t="s">
        <v>375</v>
      </c>
      <c r="D6" s="129"/>
      <c r="E6" s="130"/>
      <c r="F6" s="130"/>
      <c r="G6" s="146"/>
    </row>
    <row r="7" spans="2:7" x14ac:dyDescent="0.2">
      <c r="B7" s="179" t="s">
        <v>278</v>
      </c>
      <c r="C7" s="149" t="s">
        <v>358</v>
      </c>
      <c r="D7" s="180" t="s">
        <v>61</v>
      </c>
      <c r="E7" s="181">
        <v>15</v>
      </c>
      <c r="F7" s="202"/>
      <c r="G7" s="126">
        <f t="shared" ref="G7:G20" si="0">E7*F7</f>
        <v>0</v>
      </c>
    </row>
    <row r="8" spans="2:7" x14ac:dyDescent="0.2">
      <c r="B8" s="179" t="s">
        <v>280</v>
      </c>
      <c r="C8" s="182" t="s">
        <v>363</v>
      </c>
      <c r="D8" s="183" t="s">
        <v>56</v>
      </c>
      <c r="E8" s="184">
        <v>1</v>
      </c>
      <c r="F8" s="202"/>
      <c r="G8" s="126">
        <f t="shared" si="0"/>
        <v>0</v>
      </c>
    </row>
    <row r="9" spans="2:7" x14ac:dyDescent="0.2">
      <c r="B9" s="179" t="s">
        <v>279</v>
      </c>
      <c r="C9" s="182" t="s">
        <v>364</v>
      </c>
      <c r="D9" s="183" t="s">
        <v>56</v>
      </c>
      <c r="E9" s="184">
        <v>1</v>
      </c>
      <c r="F9" s="202"/>
      <c r="G9" s="126">
        <f t="shared" si="0"/>
        <v>0</v>
      </c>
    </row>
    <row r="10" spans="2:7" x14ac:dyDescent="0.2">
      <c r="B10" s="179" t="s">
        <v>281</v>
      </c>
      <c r="C10" s="182" t="s">
        <v>359</v>
      </c>
      <c r="D10" s="145" t="s">
        <v>56</v>
      </c>
      <c r="E10" s="184">
        <v>1</v>
      </c>
      <c r="F10" s="202"/>
      <c r="G10" s="126">
        <f t="shared" si="0"/>
        <v>0</v>
      </c>
    </row>
    <row r="11" spans="2:7" x14ac:dyDescent="0.2">
      <c r="B11" s="179" t="s">
        <v>282</v>
      </c>
      <c r="C11" s="185" t="s">
        <v>365</v>
      </c>
      <c r="D11" s="183" t="s">
        <v>61</v>
      </c>
      <c r="E11" s="181">
        <f>SUM(E7:E7)</f>
        <v>15</v>
      </c>
      <c r="F11" s="202"/>
      <c r="G11" s="126">
        <f t="shared" si="0"/>
        <v>0</v>
      </c>
    </row>
    <row r="12" spans="2:7" x14ac:dyDescent="0.2">
      <c r="B12" s="179" t="s">
        <v>283</v>
      </c>
      <c r="C12" s="185" t="s">
        <v>366</v>
      </c>
      <c r="D12" s="183" t="s">
        <v>60</v>
      </c>
      <c r="E12" s="181">
        <v>1</v>
      </c>
      <c r="F12" s="202"/>
      <c r="G12" s="126">
        <f t="shared" si="0"/>
        <v>0</v>
      </c>
    </row>
    <row r="13" spans="2:7" x14ac:dyDescent="0.2">
      <c r="B13" s="179" t="s">
        <v>284</v>
      </c>
      <c r="C13" s="185" t="s">
        <v>367</v>
      </c>
      <c r="D13" s="183" t="s">
        <v>56</v>
      </c>
      <c r="E13" s="181">
        <v>1</v>
      </c>
      <c r="F13" s="202"/>
      <c r="G13" s="126">
        <f t="shared" si="0"/>
        <v>0</v>
      </c>
    </row>
    <row r="14" spans="2:7" x14ac:dyDescent="0.2">
      <c r="B14" s="179" t="s">
        <v>285</v>
      </c>
      <c r="C14" s="185" t="s">
        <v>368</v>
      </c>
      <c r="D14" s="183" t="s">
        <v>56</v>
      </c>
      <c r="E14" s="181">
        <v>2</v>
      </c>
      <c r="F14" s="202"/>
      <c r="G14" s="126">
        <f t="shared" si="0"/>
        <v>0</v>
      </c>
    </row>
    <row r="15" spans="2:7" x14ac:dyDescent="0.2">
      <c r="B15" s="179" t="s">
        <v>286</v>
      </c>
      <c r="C15" s="185" t="s">
        <v>370</v>
      </c>
      <c r="D15" s="183" t="s">
        <v>187</v>
      </c>
      <c r="E15" s="181">
        <v>1</v>
      </c>
      <c r="F15" s="202"/>
      <c r="G15" s="126">
        <f t="shared" si="0"/>
        <v>0</v>
      </c>
    </row>
    <row r="16" spans="2:7" x14ac:dyDescent="0.2">
      <c r="B16" s="179" t="s">
        <v>287</v>
      </c>
      <c r="C16" s="185" t="s">
        <v>369</v>
      </c>
      <c r="D16" s="183" t="s">
        <v>56</v>
      </c>
      <c r="E16" s="181">
        <v>1</v>
      </c>
      <c r="F16" s="202"/>
      <c r="G16" s="126">
        <f t="shared" si="0"/>
        <v>0</v>
      </c>
    </row>
    <row r="17" spans="2:7" x14ac:dyDescent="0.2">
      <c r="B17" s="179" t="s">
        <v>288</v>
      </c>
      <c r="C17" s="185" t="s">
        <v>362</v>
      </c>
      <c r="D17" s="183" t="s">
        <v>61</v>
      </c>
      <c r="E17" s="181">
        <v>15</v>
      </c>
      <c r="F17" s="202"/>
      <c r="G17" s="126">
        <f t="shared" si="0"/>
        <v>0</v>
      </c>
    </row>
    <row r="18" spans="2:7" x14ac:dyDescent="0.2">
      <c r="B18" s="179" t="s">
        <v>289</v>
      </c>
      <c r="C18" s="185" t="s">
        <v>371</v>
      </c>
      <c r="D18" s="183" t="s">
        <v>56</v>
      </c>
      <c r="E18" s="181">
        <v>2</v>
      </c>
      <c r="F18" s="202"/>
      <c r="G18" s="126">
        <f t="shared" si="0"/>
        <v>0</v>
      </c>
    </row>
    <row r="19" spans="2:7" x14ac:dyDescent="0.2">
      <c r="B19" s="179" t="s">
        <v>290</v>
      </c>
      <c r="C19" s="185" t="s">
        <v>372</v>
      </c>
      <c r="D19" s="183" t="s">
        <v>61</v>
      </c>
      <c r="E19" s="181">
        <v>15</v>
      </c>
      <c r="F19" s="202"/>
      <c r="G19" s="126">
        <f t="shared" si="0"/>
        <v>0</v>
      </c>
    </row>
    <row r="20" spans="2:7" x14ac:dyDescent="0.2">
      <c r="B20" s="179" t="s">
        <v>373</v>
      </c>
      <c r="C20" s="185" t="s">
        <v>374</v>
      </c>
      <c r="D20" s="183" t="s">
        <v>76</v>
      </c>
      <c r="E20" s="181">
        <v>0.5</v>
      </c>
      <c r="F20" s="202"/>
      <c r="G20" s="126">
        <f t="shared" si="0"/>
        <v>0</v>
      </c>
    </row>
    <row r="21" spans="2:7" ht="15" x14ac:dyDescent="0.2">
      <c r="B21" s="127" t="s">
        <v>360</v>
      </c>
      <c r="C21" s="128" t="s">
        <v>361</v>
      </c>
      <c r="D21" s="129"/>
      <c r="E21" s="130"/>
      <c r="F21" s="130"/>
      <c r="G21" s="146"/>
    </row>
    <row r="22" spans="2:7" ht="15" thickBot="1" x14ac:dyDescent="0.25">
      <c r="B22" s="133" t="s">
        <v>376</v>
      </c>
      <c r="C22" s="134" t="s">
        <v>377</v>
      </c>
      <c r="D22" s="135" t="s">
        <v>56</v>
      </c>
      <c r="E22" s="186">
        <v>1</v>
      </c>
      <c r="F22" s="203"/>
      <c r="G22" s="137">
        <f>E22*F22</f>
        <v>0</v>
      </c>
    </row>
    <row r="23" spans="2:7" ht="16.5" thickTop="1" thickBot="1" x14ac:dyDescent="0.3">
      <c r="B23" s="158" t="s">
        <v>33</v>
      </c>
      <c r="C23" s="159"/>
      <c r="D23" s="159"/>
      <c r="E23" s="177"/>
      <c r="F23" s="161"/>
      <c r="G23" s="162">
        <f>SUM(G6:G22)</f>
        <v>0</v>
      </c>
    </row>
    <row r="24" spans="2:7" x14ac:dyDescent="0.2">
      <c r="F24" s="107"/>
      <c r="G24" s="107"/>
    </row>
    <row r="25" spans="2:7" x14ac:dyDescent="0.2">
      <c r="F25" s="107"/>
      <c r="G25" s="107"/>
    </row>
    <row r="26" spans="2:7" x14ac:dyDescent="0.2">
      <c r="F26" s="107"/>
      <c r="G26" s="107"/>
    </row>
    <row r="27" spans="2:7" x14ac:dyDescent="0.2">
      <c r="F27" s="107"/>
      <c r="G27" s="107"/>
    </row>
    <row r="28" spans="2:7" x14ac:dyDescent="0.2">
      <c r="F28" s="107"/>
      <c r="G28" s="107"/>
    </row>
    <row r="29" spans="2:7" x14ac:dyDescent="0.2">
      <c r="F29" s="107"/>
      <c r="G29" s="107"/>
    </row>
    <row r="30" spans="2:7" x14ac:dyDescent="0.2">
      <c r="F30" s="107"/>
      <c r="G30" s="107"/>
    </row>
    <row r="31" spans="2:7" x14ac:dyDescent="0.2">
      <c r="F31" s="107"/>
      <c r="G31" s="107"/>
    </row>
    <row r="32" spans="2:7" x14ac:dyDescent="0.2">
      <c r="F32" s="107"/>
      <c r="G32" s="107"/>
    </row>
    <row r="33" s="107" customFormat="1" x14ac:dyDescent="0.2"/>
    <row r="34" s="107" customFormat="1" x14ac:dyDescent="0.2"/>
    <row r="35" s="107" customFormat="1" x14ac:dyDescent="0.2"/>
    <row r="36" s="107" customFormat="1" x14ac:dyDescent="0.2"/>
    <row r="37" s="107" customFormat="1" x14ac:dyDescent="0.2"/>
    <row r="38" s="107" customFormat="1" x14ac:dyDescent="0.2"/>
    <row r="39" s="107" customFormat="1" x14ac:dyDescent="0.2"/>
    <row r="40" s="107" customFormat="1" x14ac:dyDescent="0.2"/>
    <row r="41" s="107" customFormat="1" x14ac:dyDescent="0.2"/>
    <row r="42" s="107" customFormat="1" x14ac:dyDescent="0.2"/>
    <row r="43" s="107" customFormat="1" x14ac:dyDescent="0.2"/>
    <row r="44" s="107" customFormat="1" x14ac:dyDescent="0.2"/>
    <row r="45" s="107" customFormat="1" x14ac:dyDescent="0.2"/>
    <row r="46" s="107" customFormat="1" x14ac:dyDescent="0.2"/>
    <row r="47" s="107" customFormat="1" x14ac:dyDescent="0.2"/>
  </sheetData>
  <sheetProtection algorithmName="SHA-512" hashValue="mv3ytWCmp2Db1f3O1H4z7wm8628n9ncFl/XgnG/5hgh9irjkq2jZ1Qf+38UpvKdoI7+S24RDxvxxMp6RHPR3xw==" saltValue="N8tEcbaWK1HZMQPkuLeqXA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7B5CD-A01D-4EAA-B9A3-AD57A71DF7AA}">
  <dimension ref="B1:G17"/>
  <sheetViews>
    <sheetView zoomScaleNormal="100" workbookViewId="0">
      <selection activeCell="F7" sqref="F7"/>
    </sheetView>
  </sheetViews>
  <sheetFormatPr defaultRowHeight="14.25" x14ac:dyDescent="0.2"/>
  <cols>
    <col min="1" max="1" width="2.7109375" style="107" customWidth="1"/>
    <col min="2" max="2" width="11.7109375" style="107" customWidth="1"/>
    <col min="3" max="3" width="70.7109375" style="107" customWidth="1"/>
    <col min="4" max="4" width="7.7109375" style="187" customWidth="1"/>
    <col min="5" max="5" width="12.7109375" style="107" customWidth="1"/>
    <col min="6" max="7" width="15.7109375" style="109" customWidth="1"/>
    <col min="8" max="16384" width="9.140625" style="107"/>
  </cols>
  <sheetData>
    <row r="1" spans="2:7" ht="15" thickBot="1" x14ac:dyDescent="0.25"/>
    <row r="2" spans="2:7" ht="39.950000000000003" customHeight="1" thickBot="1" x14ac:dyDescent="0.25">
      <c r="B2" s="237" t="s">
        <v>357</v>
      </c>
      <c r="C2" s="238"/>
      <c r="D2" s="238"/>
      <c r="E2" s="238"/>
      <c r="F2" s="238"/>
      <c r="G2" s="239"/>
    </row>
    <row r="3" spans="2:7" ht="30.75" thickBot="1" x14ac:dyDescent="0.25">
      <c r="B3" s="110" t="s">
        <v>46</v>
      </c>
      <c r="C3" s="111" t="s">
        <v>35</v>
      </c>
      <c r="D3" s="112" t="s">
        <v>47</v>
      </c>
      <c r="E3" s="169" t="s">
        <v>48</v>
      </c>
      <c r="F3" s="114" t="s">
        <v>49</v>
      </c>
      <c r="G3" s="115" t="s">
        <v>50</v>
      </c>
    </row>
    <row r="4" spans="2:7" ht="28.5" x14ac:dyDescent="0.2">
      <c r="B4" s="116"/>
      <c r="C4" s="117" t="s">
        <v>51</v>
      </c>
      <c r="D4" s="118"/>
      <c r="E4" s="170"/>
      <c r="F4" s="120"/>
      <c r="G4" s="121"/>
    </row>
    <row r="5" spans="2:7" ht="28.5" x14ac:dyDescent="0.2">
      <c r="B5" s="122"/>
      <c r="C5" s="54" t="s">
        <v>135</v>
      </c>
      <c r="D5" s="123"/>
      <c r="E5" s="171"/>
      <c r="F5" s="125"/>
      <c r="G5" s="126"/>
    </row>
    <row r="6" spans="2:7" ht="15" x14ac:dyDescent="0.2">
      <c r="B6" s="127" t="s">
        <v>300</v>
      </c>
      <c r="C6" s="128" t="s">
        <v>44</v>
      </c>
      <c r="D6" s="129"/>
      <c r="E6" s="130"/>
      <c r="F6" s="131"/>
      <c r="G6" s="132"/>
    </row>
    <row r="7" spans="2:7" ht="28.5" x14ac:dyDescent="0.2">
      <c r="B7" s="133" t="s">
        <v>302</v>
      </c>
      <c r="C7" s="188" t="s">
        <v>292</v>
      </c>
      <c r="D7" s="150" t="s">
        <v>61</v>
      </c>
      <c r="E7" s="189">
        <v>8.5</v>
      </c>
      <c r="F7" s="203"/>
      <c r="G7" s="137">
        <f>E7*F7</f>
        <v>0</v>
      </c>
    </row>
    <row r="8" spans="2:7" x14ac:dyDescent="0.2">
      <c r="B8" s="133" t="s">
        <v>303</v>
      </c>
      <c r="C8" s="188" t="s">
        <v>298</v>
      </c>
      <c r="D8" s="150" t="s">
        <v>56</v>
      </c>
      <c r="E8" s="189">
        <v>5</v>
      </c>
      <c r="F8" s="204"/>
      <c r="G8" s="141">
        <f t="shared" ref="G8:G11" si="0">E8*F8</f>
        <v>0</v>
      </c>
    </row>
    <row r="9" spans="2:7" x14ac:dyDescent="0.2">
      <c r="B9" s="133" t="s">
        <v>304</v>
      </c>
      <c r="C9" s="188" t="s">
        <v>293</v>
      </c>
      <c r="D9" s="150" t="s">
        <v>56</v>
      </c>
      <c r="E9" s="189">
        <v>1</v>
      </c>
      <c r="F9" s="204"/>
      <c r="G9" s="141">
        <f t="shared" si="0"/>
        <v>0</v>
      </c>
    </row>
    <row r="10" spans="2:7" ht="16.5" x14ac:dyDescent="0.2">
      <c r="B10" s="133" t="s">
        <v>305</v>
      </c>
      <c r="C10" s="188" t="s">
        <v>294</v>
      </c>
      <c r="D10" s="150" t="s">
        <v>56</v>
      </c>
      <c r="E10" s="189">
        <v>2</v>
      </c>
      <c r="F10" s="209"/>
      <c r="G10" s="141">
        <f t="shared" si="0"/>
        <v>0</v>
      </c>
    </row>
    <row r="11" spans="2:7" ht="28.5" x14ac:dyDescent="0.2">
      <c r="B11" s="133" t="s">
        <v>306</v>
      </c>
      <c r="C11" s="188" t="s">
        <v>519</v>
      </c>
      <c r="D11" s="150" t="s">
        <v>56</v>
      </c>
      <c r="E11" s="189">
        <v>1</v>
      </c>
      <c r="F11" s="209"/>
      <c r="G11" s="141">
        <f t="shared" si="0"/>
        <v>0</v>
      </c>
    </row>
    <row r="12" spans="2:7" ht="16.5" x14ac:dyDescent="0.2">
      <c r="B12" s="133" t="s">
        <v>307</v>
      </c>
      <c r="C12" s="188" t="s">
        <v>296</v>
      </c>
      <c r="D12" s="150" t="s">
        <v>59</v>
      </c>
      <c r="E12" s="189">
        <v>2</v>
      </c>
      <c r="F12" s="209"/>
      <c r="G12" s="141">
        <f t="shared" ref="G12" si="1">E12*F12</f>
        <v>0</v>
      </c>
    </row>
    <row r="13" spans="2:7" x14ac:dyDescent="0.2">
      <c r="B13" s="133" t="s">
        <v>308</v>
      </c>
      <c r="C13" s="188" t="s">
        <v>295</v>
      </c>
      <c r="D13" s="150" t="s">
        <v>56</v>
      </c>
      <c r="E13" s="189">
        <v>1</v>
      </c>
      <c r="F13" s="204"/>
      <c r="G13" s="141">
        <f>E13*F13</f>
        <v>0</v>
      </c>
    </row>
    <row r="14" spans="2:7" x14ac:dyDescent="0.2">
      <c r="B14" s="133" t="s">
        <v>309</v>
      </c>
      <c r="C14" s="188" t="s">
        <v>291</v>
      </c>
      <c r="D14" s="150" t="s">
        <v>277</v>
      </c>
      <c r="E14" s="189">
        <v>5</v>
      </c>
      <c r="F14" s="204"/>
      <c r="G14" s="141">
        <f t="shared" ref="G14" si="2">E14*F14</f>
        <v>0</v>
      </c>
    </row>
    <row r="15" spans="2:7" x14ac:dyDescent="0.2">
      <c r="B15" s="133" t="s">
        <v>310</v>
      </c>
      <c r="C15" s="188" t="s">
        <v>299</v>
      </c>
      <c r="D15" s="150" t="s">
        <v>277</v>
      </c>
      <c r="E15" s="189">
        <v>1</v>
      </c>
      <c r="F15" s="204"/>
      <c r="G15" s="141">
        <f t="shared" ref="G15" si="3">E15*F15</f>
        <v>0</v>
      </c>
    </row>
    <row r="16" spans="2:7" ht="15" thickBot="1" x14ac:dyDescent="0.25">
      <c r="B16" s="133" t="s">
        <v>311</v>
      </c>
      <c r="C16" s="190" t="s">
        <v>297</v>
      </c>
      <c r="D16" s="191" t="s">
        <v>187</v>
      </c>
      <c r="E16" s="189">
        <v>1</v>
      </c>
      <c r="F16" s="204"/>
      <c r="G16" s="141">
        <f t="shared" ref="G16" si="4">E16*F16</f>
        <v>0</v>
      </c>
    </row>
    <row r="17" spans="2:7" ht="16.5" thickTop="1" thickBot="1" x14ac:dyDescent="0.3">
      <c r="B17" s="158" t="s">
        <v>33</v>
      </c>
      <c r="C17" s="159"/>
      <c r="D17" s="192"/>
      <c r="E17" s="193"/>
      <c r="F17" s="161"/>
      <c r="G17" s="162">
        <f>SUM(G6:G16)</f>
        <v>0</v>
      </c>
    </row>
  </sheetData>
  <sheetProtection algorithmName="SHA-512" hashValue="66fAm0Qh6iaLPsCt4wLqtByENuIncRiw5QQu2qJyqyOqOSoZIYC4AamgCkMM+VV3rZjuyPyW46d9f8uBfqfTSg==" saltValue="InwLj48QicmePHBI9BgprA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37B51-556D-431D-879E-575B4FB97154}">
  <dimension ref="B1:G14"/>
  <sheetViews>
    <sheetView zoomScaleNormal="100" workbookViewId="0">
      <selection activeCell="L4" sqref="L4"/>
    </sheetView>
  </sheetViews>
  <sheetFormatPr defaultRowHeight="14.25" x14ac:dyDescent="0.2"/>
  <cols>
    <col min="1" max="1" width="2.7109375" style="107" customWidth="1"/>
    <col min="2" max="2" width="11.7109375" style="107" customWidth="1"/>
    <col min="3" max="3" width="70.7109375" style="107" customWidth="1"/>
    <col min="4" max="4" width="7.7109375" style="107" customWidth="1"/>
    <col min="5" max="5" width="12.7109375" style="107" customWidth="1"/>
    <col min="6" max="7" width="15.7109375" style="109" customWidth="1"/>
    <col min="8" max="16384" width="9.140625" style="107"/>
  </cols>
  <sheetData>
    <row r="1" spans="2:7" ht="15" thickBot="1" x14ac:dyDescent="0.25"/>
    <row r="2" spans="2:7" ht="39.950000000000003" customHeight="1" thickBot="1" x14ac:dyDescent="0.25">
      <c r="B2" s="237" t="s">
        <v>350</v>
      </c>
      <c r="C2" s="238"/>
      <c r="D2" s="238"/>
      <c r="E2" s="238"/>
      <c r="F2" s="238"/>
      <c r="G2" s="239"/>
    </row>
    <row r="3" spans="2:7" ht="30.75" thickBot="1" x14ac:dyDescent="0.25">
      <c r="B3" s="110" t="s">
        <v>46</v>
      </c>
      <c r="C3" s="111" t="s">
        <v>35</v>
      </c>
      <c r="D3" s="112" t="s">
        <v>47</v>
      </c>
      <c r="E3" s="169" t="s">
        <v>48</v>
      </c>
      <c r="F3" s="114" t="s">
        <v>49</v>
      </c>
      <c r="G3" s="115" t="s">
        <v>50</v>
      </c>
    </row>
    <row r="4" spans="2:7" ht="28.5" x14ac:dyDescent="0.2">
      <c r="B4" s="116"/>
      <c r="C4" s="117" t="s">
        <v>51</v>
      </c>
      <c r="D4" s="118"/>
      <c r="E4" s="170"/>
      <c r="F4" s="120"/>
      <c r="G4" s="121"/>
    </row>
    <row r="5" spans="2:7" ht="28.5" x14ac:dyDescent="0.2">
      <c r="B5" s="122"/>
      <c r="C5" s="54" t="s">
        <v>135</v>
      </c>
      <c r="D5" s="123"/>
      <c r="E5" s="171"/>
      <c r="F5" s="125"/>
      <c r="G5" s="126"/>
    </row>
    <row r="6" spans="2:7" ht="15" x14ac:dyDescent="0.2">
      <c r="B6" s="127" t="s">
        <v>351</v>
      </c>
      <c r="C6" s="128" t="s">
        <v>301</v>
      </c>
      <c r="D6" s="129"/>
      <c r="E6" s="130"/>
      <c r="F6" s="131"/>
      <c r="G6" s="132"/>
    </row>
    <row r="7" spans="2:7" x14ac:dyDescent="0.2">
      <c r="B7" s="133" t="s">
        <v>352</v>
      </c>
      <c r="C7" s="172" t="s">
        <v>312</v>
      </c>
      <c r="D7" s="173" t="s">
        <v>56</v>
      </c>
      <c r="E7" s="174">
        <v>1</v>
      </c>
      <c r="F7" s="204"/>
      <c r="G7" s="137">
        <f>E7*F7</f>
        <v>0</v>
      </c>
    </row>
    <row r="8" spans="2:7" x14ac:dyDescent="0.2">
      <c r="B8" s="122" t="s">
        <v>353</v>
      </c>
      <c r="C8" s="172" t="s">
        <v>313</v>
      </c>
      <c r="D8" s="173" t="s">
        <v>56</v>
      </c>
      <c r="E8" s="174">
        <v>1</v>
      </c>
      <c r="F8" s="204"/>
      <c r="G8" s="137">
        <f t="shared" ref="G8:G10" si="0">E8*F8</f>
        <v>0</v>
      </c>
    </row>
    <row r="9" spans="2:7" x14ac:dyDescent="0.2">
      <c r="B9" s="133" t="s">
        <v>354</v>
      </c>
      <c r="C9" s="172" t="s">
        <v>314</v>
      </c>
      <c r="D9" s="173" t="s">
        <v>56</v>
      </c>
      <c r="E9" s="174">
        <v>1</v>
      </c>
      <c r="F9" s="204"/>
      <c r="G9" s="137">
        <f t="shared" si="0"/>
        <v>0</v>
      </c>
    </row>
    <row r="10" spans="2:7" x14ac:dyDescent="0.2">
      <c r="B10" s="122" t="s">
        <v>355</v>
      </c>
      <c r="C10" s="172" t="s">
        <v>315</v>
      </c>
      <c r="D10" s="173" t="s">
        <v>56</v>
      </c>
      <c r="E10" s="174">
        <v>1</v>
      </c>
      <c r="F10" s="204"/>
      <c r="G10" s="137">
        <f t="shared" si="0"/>
        <v>0</v>
      </c>
    </row>
    <row r="11" spans="2:7" ht="15" thickBot="1" x14ac:dyDescent="0.25">
      <c r="B11" s="133" t="s">
        <v>356</v>
      </c>
      <c r="C11" s="172" t="s">
        <v>316</v>
      </c>
      <c r="D11" s="173" t="s">
        <v>56</v>
      </c>
      <c r="E11" s="174">
        <v>4</v>
      </c>
      <c r="F11" s="204"/>
      <c r="G11" s="137">
        <f t="shared" ref="G11" si="1">E11*F11</f>
        <v>0</v>
      </c>
    </row>
    <row r="12" spans="2:7" ht="16.5" thickTop="1" thickBot="1" x14ac:dyDescent="0.3">
      <c r="B12" s="158" t="s">
        <v>33</v>
      </c>
      <c r="C12" s="159"/>
      <c r="D12" s="159"/>
      <c r="E12" s="177"/>
      <c r="F12" s="161"/>
      <c r="G12" s="162">
        <f>SUM(G6:G11)</f>
        <v>0</v>
      </c>
    </row>
    <row r="13" spans="2:7" x14ac:dyDescent="0.2">
      <c r="B13" s="163"/>
      <c r="C13" s="96"/>
      <c r="D13" s="163"/>
      <c r="E13" s="178"/>
      <c r="F13" s="165"/>
      <c r="G13" s="165"/>
    </row>
    <row r="14" spans="2:7" x14ac:dyDescent="0.2">
      <c r="B14" s="166"/>
      <c r="C14" s="166"/>
      <c r="D14" s="166"/>
      <c r="E14" s="166"/>
      <c r="F14" s="168"/>
      <c r="G14" s="168"/>
    </row>
  </sheetData>
  <sheetProtection algorithmName="SHA-512" hashValue="kFarYje+VK16OFuYuVwwE7aJP32vZaP4pZq4UIQQ846hB1xDUoizZZzH9ttxacPEvWIVYMrrngA65ox88QIWtw==" saltValue="kQ2K5FKXXujhQUY1LOAC+Q==" spinCount="100000" sheet="1" objects="1" scenarios="1"/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A. ASŘ - OPRAVY</vt:lpstr>
      <vt:lpstr>B. ZTI - OPRAVY</vt:lpstr>
      <vt:lpstr>C. EI - OPRAVY</vt:lpstr>
      <vt:lpstr>D. ASŘ - INVESTICE</vt:lpstr>
      <vt:lpstr>E. ZTI - INVESTICE</vt:lpstr>
      <vt:lpstr>F. VZDUCHOTECHNIKA - INVESTICE</vt:lpstr>
      <vt:lpstr>G. EI - INVESTICE</vt:lpstr>
      <vt:lpstr>'A. ASŘ - OPRAVY'!Oblast_tisku</vt:lpstr>
      <vt:lpstr>'B. ZTI - OPRAVY'!Oblast_tisku</vt:lpstr>
      <vt:lpstr>'C. EI - OPRAVY'!Oblast_tisku</vt:lpstr>
      <vt:lpstr>'D. ASŘ - INVESTICE'!Oblast_tisku</vt:lpstr>
      <vt:lpstr>'E. ZTI - INVESTICE'!Oblast_tisku</vt:lpstr>
      <vt:lpstr>'F. VZDUCHOTECHNIKA - INVESTICE'!Oblast_tisku</vt:lpstr>
      <vt:lpstr>'G. EI - INVESTICE'!Oblast_tisku</vt:lpstr>
      <vt:lpstr>'KRYCÍ LIST'!Oblast_tisku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PHX</dc:creator>
  <cp:lastModifiedBy>Studio PHX</cp:lastModifiedBy>
  <cp:lastPrinted>2021-07-13T15:55:13Z</cp:lastPrinted>
  <dcterms:created xsi:type="dcterms:W3CDTF">2021-06-27T08:30:15Z</dcterms:created>
  <dcterms:modified xsi:type="dcterms:W3CDTF">2021-10-11T07:51:49Z</dcterms:modified>
</cp:coreProperties>
</file>